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P\Desktop\"/>
    </mc:Choice>
  </mc:AlternateContent>
  <bookViews>
    <workbookView xWindow="0" yWindow="0" windowWidth="20490" windowHeight="7155" tabRatio="1000" firstSheet="9" activeTab="15"/>
  </bookViews>
  <sheets>
    <sheet name="Instruction Sheet" sheetId="23" r:id="rId1"/>
    <sheet name="General Information" sheetId="3" r:id="rId2"/>
    <sheet name="Form-1" sheetId="21" r:id="rId3"/>
    <sheet name="Form Sk2" sheetId="4" r:id="rId4"/>
    <sheet name="NF-Power Mix Norm" sheetId="6" r:id="rId5"/>
    <sheet name="Summary Sheet" sheetId="15" r:id="rId6"/>
    <sheet name="NF4-Others" sheetId="17" r:id="rId7"/>
    <sheet name="Baseline Normalization" sheetId="26" r:id="rId8"/>
    <sheet name="Coach Productions" sheetId="20" r:id="rId9"/>
    <sheet name="Locomotive Productions" sheetId="19" r:id="rId10"/>
    <sheet name="Wheel and Axle Productions" sheetId="7" r:id="rId11"/>
    <sheet name="NF-Product Mix" sheetId="8" r:id="rId12"/>
    <sheet name="Intermediary Products Norm" sheetId="22" r:id="rId13"/>
    <sheet name="Annex Project Activity List" sheetId="14" r:id="rId14"/>
    <sheet name="Annex Addl Equp List" sheetId="18" r:id="rId15"/>
    <sheet name="NF-Start-Stop" sheetId="16" r:id="rId16"/>
  </sheets>
  <externalReferences>
    <externalReference r:id="rId17"/>
  </externalReferences>
  <definedNames>
    <definedName name="_xlnm.Print_Area" localSheetId="3">'Form Sk2'!$A$1:$H$683</definedName>
    <definedName name="_xlnm.Print_Area" localSheetId="2">'Form-1'!$A$1:$E$176</definedName>
    <definedName name="_xlnm.Print_Area" localSheetId="0">'Instruction Sheet'!$A$1:$G$186</definedName>
    <definedName name="_xlnm.Print_Titles">#N/A</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7" l="1"/>
  <c r="C5" i="19"/>
  <c r="C5" i="4"/>
  <c r="C3" i="7"/>
  <c r="C3" i="19"/>
  <c r="C5" i="20"/>
  <c r="C3" i="20"/>
  <c r="D3" i="26" l="1"/>
  <c r="C2" i="26"/>
  <c r="D6" i="26"/>
  <c r="D5" i="26"/>
  <c r="D7" i="26"/>
  <c r="F647" i="4"/>
  <c r="F646" i="4"/>
  <c r="E9" i="6"/>
  <c r="F9" i="6"/>
  <c r="F533" i="7"/>
  <c r="F532" i="7"/>
  <c r="F531" i="7"/>
  <c r="F530" i="7"/>
  <c r="F529" i="7"/>
  <c r="F528" i="7"/>
  <c r="F527" i="7"/>
  <c r="F526" i="7"/>
  <c r="F525" i="7"/>
  <c r="F524" i="7"/>
  <c r="F523" i="7"/>
  <c r="F522" i="7"/>
  <c r="F521" i="7"/>
  <c r="F520" i="7"/>
  <c r="F519" i="7"/>
  <c r="F518" i="7"/>
  <c r="F517" i="7"/>
  <c r="F516" i="7"/>
  <c r="F515" i="7"/>
  <c r="F514" i="7"/>
  <c r="F513" i="7"/>
  <c r="F512" i="7"/>
  <c r="F511" i="7"/>
  <c r="F510" i="7"/>
  <c r="F509" i="7"/>
  <c r="F508" i="7"/>
  <c r="F507" i="7"/>
  <c r="F506" i="7"/>
  <c r="F505" i="7"/>
  <c r="F504" i="7"/>
  <c r="F503" i="7"/>
  <c r="F502" i="7"/>
  <c r="F501" i="7"/>
  <c r="F500" i="7"/>
  <c r="F499" i="7"/>
  <c r="F498" i="7"/>
  <c r="F497" i="7"/>
  <c r="F496" i="7"/>
  <c r="F495" i="7"/>
  <c r="F494" i="7"/>
  <c r="F491" i="7"/>
  <c r="F490" i="7"/>
  <c r="F489" i="7"/>
  <c r="F488" i="7"/>
  <c r="F487" i="7"/>
  <c r="F486" i="7"/>
  <c r="F485" i="7"/>
  <c r="F484" i="7"/>
  <c r="F483" i="7"/>
  <c r="F482" i="7"/>
  <c r="F481" i="7"/>
  <c r="F480" i="7"/>
  <c r="F479" i="7"/>
  <c r="F478" i="7"/>
  <c r="F477" i="7"/>
  <c r="F476" i="7"/>
  <c r="F475" i="7"/>
  <c r="F474" i="7"/>
  <c r="F473" i="7"/>
  <c r="F472" i="7"/>
  <c r="F30" i="8"/>
  <c r="F29" i="8"/>
  <c r="F28" i="8"/>
  <c r="F27" i="8"/>
  <c r="F26" i="8"/>
  <c r="F25" i="8"/>
  <c r="F24" i="8"/>
  <c r="F23" i="8"/>
  <c r="F22" i="8"/>
  <c r="F381" i="4"/>
  <c r="E381" i="4"/>
  <c r="I10" i="20"/>
  <c r="J10" i="20"/>
  <c r="I11" i="20"/>
  <c r="J11" i="20"/>
  <c r="I12" i="20"/>
  <c r="J12" i="20"/>
  <c r="I13" i="20"/>
  <c r="J13" i="20"/>
  <c r="I14" i="20"/>
  <c r="J14" i="20"/>
  <c r="I15" i="20"/>
  <c r="J15" i="20"/>
  <c r="I16" i="20"/>
  <c r="J16" i="20"/>
  <c r="I17" i="20"/>
  <c r="J17" i="20"/>
  <c r="I18" i="20"/>
  <c r="J18" i="20"/>
  <c r="I19" i="20"/>
  <c r="J19" i="20"/>
  <c r="I20" i="20"/>
  <c r="J20" i="20"/>
  <c r="I21" i="20"/>
  <c r="J21" i="20"/>
  <c r="I22" i="20"/>
  <c r="J22" i="20"/>
  <c r="I23" i="20"/>
  <c r="J23" i="20"/>
  <c r="I24" i="20"/>
  <c r="J24" i="20"/>
  <c r="I25" i="20"/>
  <c r="J25" i="20"/>
  <c r="I26" i="20"/>
  <c r="J26" i="20"/>
  <c r="I27" i="20"/>
  <c r="J27" i="20"/>
  <c r="I28" i="20"/>
  <c r="J28" i="20"/>
  <c r="I29" i="20"/>
  <c r="J29" i="20"/>
  <c r="I30" i="20"/>
  <c r="J30" i="20"/>
  <c r="I31" i="20"/>
  <c r="J31" i="20"/>
  <c r="I32" i="20"/>
  <c r="J32" i="20"/>
  <c r="I33" i="20"/>
  <c r="J33" i="20"/>
  <c r="I34" i="20"/>
  <c r="J34" i="20"/>
  <c r="I35" i="20"/>
  <c r="J35" i="20"/>
  <c r="I36" i="20"/>
  <c r="J36" i="20"/>
  <c r="I37" i="20"/>
  <c r="J37" i="20"/>
  <c r="I38" i="20"/>
  <c r="J38" i="20"/>
  <c r="I39" i="20"/>
  <c r="J39" i="20"/>
  <c r="I40" i="20"/>
  <c r="J40" i="20"/>
  <c r="I41" i="20"/>
  <c r="J41" i="20"/>
  <c r="I42" i="20"/>
  <c r="J42" i="20"/>
  <c r="I43" i="20"/>
  <c r="J43" i="20"/>
  <c r="I44" i="20"/>
  <c r="J44" i="20"/>
  <c r="I45" i="20"/>
  <c r="J45" i="20"/>
  <c r="I46" i="20"/>
  <c r="J46" i="20"/>
  <c r="I47" i="20"/>
  <c r="J47" i="20"/>
  <c r="I48" i="20"/>
  <c r="J48" i="20"/>
  <c r="I49" i="20"/>
  <c r="J49" i="20"/>
  <c r="I50" i="20"/>
  <c r="J50" i="20"/>
  <c r="I51" i="20"/>
  <c r="J51" i="20"/>
  <c r="I52" i="20"/>
  <c r="J52" i="20"/>
  <c r="I53" i="20"/>
  <c r="J53" i="20"/>
  <c r="I54" i="20"/>
  <c r="J54" i="20"/>
  <c r="I55" i="20"/>
  <c r="J55" i="20"/>
  <c r="I56" i="20"/>
  <c r="J56" i="20"/>
  <c r="I57" i="20"/>
  <c r="J57" i="20"/>
  <c r="I58" i="20"/>
  <c r="J58" i="20"/>
  <c r="I59" i="20"/>
  <c r="J59" i="20"/>
  <c r="I60" i="20"/>
  <c r="J60" i="20"/>
  <c r="I61" i="20"/>
  <c r="J61" i="20"/>
  <c r="I62" i="20"/>
  <c r="J62" i="20"/>
  <c r="I63" i="20"/>
  <c r="J63" i="20"/>
  <c r="I64" i="20"/>
  <c r="J64" i="20"/>
  <c r="I65" i="20"/>
  <c r="J65" i="20"/>
  <c r="I66" i="20"/>
  <c r="J66" i="20"/>
  <c r="I67" i="20"/>
  <c r="J67" i="20"/>
  <c r="I68" i="20"/>
  <c r="J68" i="20"/>
  <c r="I69" i="20"/>
  <c r="J69" i="20"/>
  <c r="I70" i="20"/>
  <c r="J70" i="20"/>
  <c r="I71" i="20"/>
  <c r="J71" i="20"/>
  <c r="I72" i="20"/>
  <c r="J72" i="20"/>
  <c r="I73" i="20"/>
  <c r="J73" i="20"/>
  <c r="I74" i="20"/>
  <c r="J74" i="20"/>
  <c r="I75" i="20"/>
  <c r="J75" i="20"/>
  <c r="I76" i="20"/>
  <c r="J76" i="20"/>
  <c r="I77" i="20"/>
  <c r="J77" i="20"/>
  <c r="I78" i="20"/>
  <c r="J78" i="20"/>
  <c r="I79" i="20"/>
  <c r="J79" i="20"/>
  <c r="I80" i="20"/>
  <c r="J80" i="20"/>
  <c r="I81" i="20"/>
  <c r="J81" i="20"/>
  <c r="I82" i="20"/>
  <c r="J82" i="20"/>
  <c r="I83" i="20"/>
  <c r="J83" i="20"/>
  <c r="I84" i="20"/>
  <c r="J84" i="20"/>
  <c r="I85" i="20"/>
  <c r="J85" i="20"/>
  <c r="I86" i="20"/>
  <c r="J86" i="20"/>
  <c r="I87" i="20"/>
  <c r="J87" i="20"/>
  <c r="I88" i="20"/>
  <c r="J88" i="20"/>
  <c r="D109" i="21"/>
  <c r="D108" i="21"/>
  <c r="F32" i="15"/>
  <c r="E32" i="15"/>
  <c r="E15" i="17"/>
  <c r="I11" i="16"/>
  <c r="I10" i="16"/>
  <c r="I9" i="16"/>
  <c r="I8" i="16"/>
  <c r="I7" i="16"/>
  <c r="G11" i="16"/>
  <c r="G10" i="16"/>
  <c r="G9" i="16"/>
  <c r="G8" i="16"/>
  <c r="G7" i="16"/>
  <c r="E11" i="16"/>
  <c r="E10" i="16"/>
  <c r="E9" i="16"/>
  <c r="E8" i="16"/>
  <c r="E7" i="16"/>
  <c r="E9" i="8"/>
  <c r="E8" i="8"/>
  <c r="E7" i="8"/>
  <c r="E8" i="17"/>
  <c r="E7" i="17"/>
  <c r="E6" i="17"/>
  <c r="E24" i="17"/>
  <c r="E13" i="15"/>
  <c r="E20" i="6"/>
  <c r="E17" i="6"/>
  <c r="E16" i="6"/>
  <c r="E11" i="6"/>
  <c r="E8" i="6"/>
  <c r="E7" i="6"/>
  <c r="E4" i="6"/>
  <c r="E3" i="15"/>
  <c r="F4" i="17"/>
  <c r="E4" i="17"/>
  <c r="J5" i="16"/>
  <c r="I5" i="16"/>
  <c r="H5" i="16"/>
  <c r="G5" i="16"/>
  <c r="F5" i="16"/>
  <c r="E5" i="16"/>
  <c r="E30" i="8"/>
  <c r="E29" i="8"/>
  <c r="E28" i="8"/>
  <c r="E27" i="8"/>
  <c r="E26" i="8"/>
  <c r="E25" i="8"/>
  <c r="E24" i="8"/>
  <c r="E23" i="8"/>
  <c r="E22" i="8"/>
  <c r="F12" i="8"/>
  <c r="F15" i="8"/>
  <c r="F11" i="8"/>
  <c r="F14" i="8"/>
  <c r="E3" i="8"/>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1" i="7"/>
  <c r="E490" i="7"/>
  <c r="E489" i="7"/>
  <c r="E488" i="7"/>
  <c r="E487" i="7"/>
  <c r="E486" i="7"/>
  <c r="E485" i="7"/>
  <c r="E484" i="7"/>
  <c r="E483" i="7"/>
  <c r="E482" i="7"/>
  <c r="E481" i="7"/>
  <c r="E480" i="7"/>
  <c r="E479" i="7"/>
  <c r="E478" i="7"/>
  <c r="E477" i="7"/>
  <c r="E476" i="7"/>
  <c r="E475" i="7"/>
  <c r="E474" i="7"/>
  <c r="E473" i="7"/>
  <c r="E472" i="7"/>
  <c r="E11" i="8"/>
  <c r="E14" i="8"/>
  <c r="E12" i="8"/>
  <c r="E15" i="8"/>
  <c r="J9" i="20"/>
  <c r="J89" i="20" s="1"/>
  <c r="F37" i="8" s="1"/>
  <c r="F40" i="8" s="1"/>
  <c r="I9" i="20"/>
  <c r="H4" i="22"/>
  <c r="F450" i="7"/>
  <c r="F457" i="7"/>
  <c r="F464" i="7"/>
  <c r="F163" i="7"/>
  <c r="F170" i="7"/>
  <c r="F177" i="7"/>
  <c r="F184" i="7"/>
  <c r="F191" i="7"/>
  <c r="F198" i="7"/>
  <c r="F205" i="7"/>
  <c r="F212" i="7"/>
  <c r="F219" i="7"/>
  <c r="F226" i="7"/>
  <c r="F233" i="7"/>
  <c r="F240" i="7"/>
  <c r="F247" i="7"/>
  <c r="F254" i="7"/>
  <c r="F261" i="7"/>
  <c r="F268" i="7"/>
  <c r="F275" i="7"/>
  <c r="F282" i="7"/>
  <c r="F289" i="7"/>
  <c r="F296" i="7"/>
  <c r="F303" i="7"/>
  <c r="F310" i="7"/>
  <c r="F317" i="7"/>
  <c r="F324" i="7"/>
  <c r="F331" i="7"/>
  <c r="F338" i="7"/>
  <c r="F345" i="7"/>
  <c r="F352" i="7"/>
  <c r="F359" i="7"/>
  <c r="F366" i="7"/>
  <c r="F373" i="7"/>
  <c r="F380" i="7"/>
  <c r="F387" i="7"/>
  <c r="F394" i="7"/>
  <c r="F401" i="7"/>
  <c r="F408" i="7"/>
  <c r="F415" i="7"/>
  <c r="F422" i="7"/>
  <c r="F429" i="7"/>
  <c r="F436" i="7"/>
  <c r="F443" i="7"/>
  <c r="F15" i="7"/>
  <c r="F22" i="7"/>
  <c r="F29" i="7"/>
  <c r="F36" i="7"/>
  <c r="F43" i="7"/>
  <c r="F50" i="7"/>
  <c r="F57" i="7"/>
  <c r="F64" i="7"/>
  <c r="F71" i="7"/>
  <c r="F78" i="7"/>
  <c r="F85" i="7"/>
  <c r="F92" i="7"/>
  <c r="F99" i="7"/>
  <c r="F106" i="7"/>
  <c r="F113" i="7"/>
  <c r="F120" i="7"/>
  <c r="F127" i="7"/>
  <c r="F134" i="7"/>
  <c r="F141" i="7"/>
  <c r="F148" i="7"/>
  <c r="F155" i="7"/>
  <c r="E163" i="7"/>
  <c r="E170" i="7"/>
  <c r="E177" i="7"/>
  <c r="E184" i="7"/>
  <c r="E191" i="7"/>
  <c r="E198" i="7"/>
  <c r="E205" i="7"/>
  <c r="E212" i="7"/>
  <c r="E219" i="7"/>
  <c r="E226" i="7"/>
  <c r="E233" i="7"/>
  <c r="E240" i="7"/>
  <c r="E247" i="7"/>
  <c r="E254" i="7"/>
  <c r="E261" i="7"/>
  <c r="E268" i="7"/>
  <c r="E275" i="7"/>
  <c r="E282" i="7"/>
  <c r="E289" i="7"/>
  <c r="E296" i="7"/>
  <c r="E303" i="7"/>
  <c r="E310" i="7"/>
  <c r="E317" i="7"/>
  <c r="E324" i="7"/>
  <c r="E331" i="7"/>
  <c r="E338" i="7"/>
  <c r="E345" i="7"/>
  <c r="E352" i="7"/>
  <c r="E359" i="7"/>
  <c r="E366" i="7"/>
  <c r="E373" i="7"/>
  <c r="E380" i="7"/>
  <c r="E387" i="7"/>
  <c r="E394" i="7"/>
  <c r="E401" i="7"/>
  <c r="E408" i="7"/>
  <c r="E415" i="7"/>
  <c r="E422" i="7"/>
  <c r="E429" i="7"/>
  <c r="E436" i="7"/>
  <c r="E443" i="7"/>
  <c r="E15" i="7"/>
  <c r="E22" i="7"/>
  <c r="E29" i="7"/>
  <c r="E36" i="7"/>
  <c r="E43" i="7"/>
  <c r="E50" i="7"/>
  <c r="E57" i="7"/>
  <c r="E64" i="7"/>
  <c r="E71" i="7"/>
  <c r="E78" i="7"/>
  <c r="E85" i="7"/>
  <c r="E92" i="7"/>
  <c r="E99" i="7"/>
  <c r="E106" i="7"/>
  <c r="E113" i="7"/>
  <c r="E120" i="7"/>
  <c r="E127" i="7"/>
  <c r="E134" i="7"/>
  <c r="E141" i="7"/>
  <c r="E148" i="7"/>
  <c r="E155" i="7"/>
  <c r="B16" i="23"/>
  <c r="F8" i="7"/>
  <c r="E8" i="7"/>
  <c r="E5" i="22"/>
  <c r="E338" i="4"/>
  <c r="E9" i="21"/>
  <c r="C9" i="21"/>
  <c r="C6" i="21"/>
  <c r="C5" i="21"/>
  <c r="H24" i="19"/>
  <c r="F34" i="8"/>
  <c r="E109" i="21"/>
  <c r="C3" i="22"/>
  <c r="F3" i="16"/>
  <c r="C2" i="16"/>
  <c r="E3" i="18"/>
  <c r="C3" i="18"/>
  <c r="C2" i="18"/>
  <c r="E3" i="14"/>
  <c r="C3" i="14"/>
  <c r="C2" i="14"/>
  <c r="E4" i="22"/>
  <c r="C4" i="22"/>
  <c r="C2" i="8"/>
  <c r="E4" i="7"/>
  <c r="C4" i="7"/>
  <c r="E4" i="19"/>
  <c r="C4" i="19"/>
  <c r="E4" i="4"/>
  <c r="C4" i="4"/>
  <c r="E4" i="20"/>
  <c r="C4" i="20"/>
  <c r="C2" i="17"/>
  <c r="C2" i="15"/>
  <c r="C2" i="6"/>
  <c r="C3" i="4"/>
  <c r="F20" i="6"/>
  <c r="F16" i="6"/>
  <c r="F17" i="6"/>
  <c r="F11" i="6"/>
  <c r="F7" i="6"/>
  <c r="F8" i="6"/>
  <c r="F3" i="6"/>
  <c r="F3" i="17"/>
  <c r="F6" i="17"/>
  <c r="F18" i="17"/>
  <c r="F7" i="17"/>
  <c r="F19" i="17"/>
  <c r="F8" i="17"/>
  <c r="F20" i="17"/>
  <c r="F13" i="15"/>
  <c r="G5" i="22"/>
  <c r="F24" i="17"/>
  <c r="F12" i="17"/>
  <c r="F11" i="17"/>
  <c r="J9" i="16"/>
  <c r="J10" i="16"/>
  <c r="J13" i="16"/>
  <c r="J14" i="16"/>
  <c r="J11" i="16"/>
  <c r="H9" i="16"/>
  <c r="H10" i="16"/>
  <c r="H13" i="16"/>
  <c r="H14" i="16"/>
  <c r="H11" i="16"/>
  <c r="F9" i="16"/>
  <c r="F10" i="16"/>
  <c r="F11" i="16"/>
  <c r="J8" i="16"/>
  <c r="H8" i="16"/>
  <c r="F8" i="16"/>
  <c r="J7" i="16"/>
  <c r="H7" i="16"/>
  <c r="F7" i="16"/>
  <c r="K4" i="14"/>
  <c r="H37" i="22"/>
  <c r="H38" i="22"/>
  <c r="G37" i="22"/>
  <c r="F37" i="22"/>
  <c r="F38" i="22"/>
  <c r="E37" i="22"/>
  <c r="E457" i="7"/>
  <c r="E450" i="7"/>
  <c r="E341" i="4"/>
  <c r="E14" i="17" s="1"/>
  <c r="E30" i="17" s="1"/>
  <c r="E31" i="17" s="1"/>
  <c r="F394" i="4"/>
  <c r="F395" i="4"/>
  <c r="F396" i="4"/>
  <c r="E108" i="21"/>
  <c r="F418" i="4"/>
  <c r="E418" i="4"/>
  <c r="F417" i="4"/>
  <c r="E417" i="4"/>
  <c r="F416" i="4"/>
  <c r="E416" i="4"/>
  <c r="C12" i="21"/>
  <c r="C11" i="21"/>
  <c r="C10" i="21"/>
  <c r="F3" i="8"/>
  <c r="F7" i="8"/>
  <c r="F8" i="8"/>
  <c r="F9" i="8"/>
  <c r="G89" i="20"/>
  <c r="F89" i="20"/>
  <c r="G8" i="20"/>
  <c r="I8" i="20"/>
  <c r="F8" i="20"/>
  <c r="B12" i="4"/>
  <c r="B13" i="4"/>
  <c r="B14" i="4"/>
  <c r="B15" i="4"/>
  <c r="B16" i="4"/>
  <c r="B17" i="4"/>
  <c r="B18" i="4"/>
  <c r="B19" i="4"/>
  <c r="B20" i="4"/>
  <c r="B21" i="4"/>
  <c r="B22" i="4"/>
  <c r="B23" i="4"/>
  <c r="B24" i="4"/>
  <c r="B25" i="4"/>
  <c r="B11" i="4"/>
  <c r="J8" i="20"/>
  <c r="H8" i="19"/>
  <c r="G8" i="19"/>
  <c r="G24" i="19"/>
  <c r="E34" i="8"/>
  <c r="F576" i="4"/>
  <c r="F577" i="4"/>
  <c r="F578" i="4"/>
  <c r="F579" i="4"/>
  <c r="E579" i="4"/>
  <c r="E578" i="4"/>
  <c r="E577" i="4"/>
  <c r="E576" i="4"/>
  <c r="F564" i="4"/>
  <c r="F565" i="4"/>
  <c r="F566" i="4"/>
  <c r="F567" i="4"/>
  <c r="F582" i="4" s="1"/>
  <c r="F17" i="15" s="1"/>
  <c r="E113" i="21" s="1"/>
  <c r="E567" i="4"/>
  <c r="E566" i="4"/>
  <c r="E565" i="4"/>
  <c r="E564" i="4"/>
  <c r="F553" i="4"/>
  <c r="F554" i="4"/>
  <c r="F555" i="4"/>
  <c r="E555" i="4"/>
  <c r="E554" i="4"/>
  <c r="E553" i="4"/>
  <c r="E552" i="4"/>
  <c r="F540" i="4"/>
  <c r="E540" i="4"/>
  <c r="F541" i="4"/>
  <c r="F542" i="4"/>
  <c r="F543" i="4"/>
  <c r="E543" i="4"/>
  <c r="E542" i="4"/>
  <c r="E541" i="4"/>
  <c r="F523" i="4"/>
  <c r="F524" i="4"/>
  <c r="F525" i="4"/>
  <c r="F526" i="4"/>
  <c r="E526" i="4"/>
  <c r="E525" i="4"/>
  <c r="E524" i="4"/>
  <c r="E523" i="4"/>
  <c r="F508" i="4"/>
  <c r="F509" i="4"/>
  <c r="F510" i="4"/>
  <c r="F511" i="4"/>
  <c r="E511" i="4"/>
  <c r="E510" i="4"/>
  <c r="E509" i="4"/>
  <c r="E508" i="4"/>
  <c r="F493" i="4"/>
  <c r="F494" i="4"/>
  <c r="F495" i="4"/>
  <c r="F496" i="4"/>
  <c r="E496" i="4"/>
  <c r="E495" i="4"/>
  <c r="E494" i="4"/>
  <c r="E493" i="4"/>
  <c r="F478" i="4"/>
  <c r="F479" i="4"/>
  <c r="F480" i="4"/>
  <c r="F481" i="4"/>
  <c r="E481" i="4"/>
  <c r="E480" i="4"/>
  <c r="E479" i="4"/>
  <c r="E478" i="4"/>
  <c r="F463" i="4"/>
  <c r="F464" i="4"/>
  <c r="F465" i="4"/>
  <c r="F466" i="4"/>
  <c r="E466" i="4"/>
  <c r="E465" i="4"/>
  <c r="E464" i="4"/>
  <c r="E463" i="4"/>
  <c r="F448" i="4"/>
  <c r="F449" i="4"/>
  <c r="F450" i="4"/>
  <c r="F529" i="4" s="1"/>
  <c r="F451" i="4"/>
  <c r="E451" i="4"/>
  <c r="E530" i="4" s="1"/>
  <c r="E587" i="4" s="1"/>
  <c r="E450" i="4"/>
  <c r="E449" i="4"/>
  <c r="E448" i="4"/>
  <c r="F433" i="4"/>
  <c r="F527" i="4" s="1"/>
  <c r="F434" i="4"/>
  <c r="F435" i="4"/>
  <c r="F436" i="4"/>
  <c r="F530" i="4"/>
  <c r="E436" i="4"/>
  <c r="E435" i="4"/>
  <c r="E434" i="4"/>
  <c r="E433" i="4"/>
  <c r="E527" i="4" s="1"/>
  <c r="E591" i="4"/>
  <c r="E18" i="6"/>
  <c r="E395" i="4"/>
  <c r="E406" i="4"/>
  <c r="F406" i="4"/>
  <c r="F419" i="4"/>
  <c r="F338" i="4"/>
  <c r="K27" i="18"/>
  <c r="F626" i="4"/>
  <c r="J27" i="18"/>
  <c r="F625" i="4"/>
  <c r="I27" i="18"/>
  <c r="H27" i="18"/>
  <c r="G27" i="18"/>
  <c r="F27" i="18"/>
  <c r="F25" i="17"/>
  <c r="F405" i="4"/>
  <c r="E405" i="4"/>
  <c r="E394" i="4"/>
  <c r="F290" i="4"/>
  <c r="E290" i="4"/>
  <c r="E289" i="4"/>
  <c r="E291" i="4"/>
  <c r="F267" i="4"/>
  <c r="E267" i="4"/>
  <c r="E266" i="4"/>
  <c r="E269" i="4"/>
  <c r="F244" i="4"/>
  <c r="E244" i="4"/>
  <c r="E243" i="4"/>
  <c r="E246" i="4"/>
  <c r="F221" i="4"/>
  <c r="E221" i="4"/>
  <c r="E220" i="4"/>
  <c r="E222" i="4"/>
  <c r="E197" i="4"/>
  <c r="E200" i="4" s="1"/>
  <c r="F198" i="4"/>
  <c r="E198" i="4"/>
  <c r="F266" i="4"/>
  <c r="F270" i="4" s="1"/>
  <c r="F243" i="4"/>
  <c r="F246" i="4" s="1"/>
  <c r="F197" i="4"/>
  <c r="F199" i="4" s="1"/>
  <c r="F200" i="4"/>
  <c r="F289" i="4"/>
  <c r="F293" i="4"/>
  <c r="F220" i="4"/>
  <c r="F224" i="4"/>
  <c r="F407" i="4"/>
  <c r="F420" i="4"/>
  <c r="E407" i="4"/>
  <c r="F3" i="15"/>
  <c r="F36" i="14"/>
  <c r="G36" i="14"/>
  <c r="H36" i="14"/>
  <c r="I36" i="14"/>
  <c r="J36" i="14"/>
  <c r="K36" i="14"/>
  <c r="F634" i="4"/>
  <c r="L36" i="14"/>
  <c r="F635" i="4"/>
  <c r="E36" i="14"/>
  <c r="F552" i="4"/>
  <c r="F507" i="4"/>
  <c r="E507" i="4"/>
  <c r="F492" i="4"/>
  <c r="E492" i="4"/>
  <c r="F477" i="4"/>
  <c r="E477" i="4"/>
  <c r="F462" i="4"/>
  <c r="E462" i="4"/>
  <c r="F447" i="4"/>
  <c r="E447" i="4"/>
  <c r="E31" i="8"/>
  <c r="F31" i="8"/>
  <c r="E464" i="7"/>
  <c r="F522" i="4"/>
  <c r="E522" i="4"/>
  <c r="F432" i="4"/>
  <c r="E432" i="4"/>
  <c r="E396" i="4"/>
  <c r="E336" i="4"/>
  <c r="E337" i="4" s="1"/>
  <c r="E334" i="4"/>
  <c r="E12" i="15" s="1"/>
  <c r="F334" i="4"/>
  <c r="F12" i="15" s="1"/>
  <c r="F336" i="4"/>
  <c r="F384" i="4" s="1"/>
  <c r="F4" i="6"/>
  <c r="I3" i="18"/>
  <c r="E199" i="4"/>
  <c r="E247" i="4"/>
  <c r="F247" i="4"/>
  <c r="E420" i="4"/>
  <c r="F245" i="4"/>
  <c r="E419" i="4"/>
  <c r="E15" i="15"/>
  <c r="D111" i="21"/>
  <c r="C7" i="21"/>
  <c r="E529" i="4"/>
  <c r="F268" i="4"/>
  <c r="E268" i="4"/>
  <c r="E270" i="4"/>
  <c r="H4" i="20"/>
  <c r="H3" i="14"/>
  <c r="E581" i="4"/>
  <c r="F580" i="4"/>
  <c r="E580" i="4"/>
  <c r="F469" i="7"/>
  <c r="H4" i="19"/>
  <c r="E245" i="4"/>
  <c r="E201" i="4"/>
  <c r="F528" i="4"/>
  <c r="E528" i="4"/>
  <c r="E585" i="4" s="1"/>
  <c r="F468" i="7"/>
  <c r="E468" i="7"/>
  <c r="E467" i="7"/>
  <c r="F223" i="4"/>
  <c r="F581" i="4"/>
  <c r="F467" i="7"/>
  <c r="E99" i="21"/>
  <c r="E21" i="6"/>
  <c r="E22" i="6" s="1"/>
  <c r="E9" i="17" s="1"/>
  <c r="E592" i="4"/>
  <c r="I6" i="16" s="1"/>
  <c r="F222" i="4"/>
  <c r="F201" i="4"/>
  <c r="E292" i="4"/>
  <c r="E293" i="4"/>
  <c r="E582" i="4"/>
  <c r="E469" i="7"/>
  <c r="G4" i="7"/>
  <c r="G4" i="4"/>
  <c r="D99" i="21"/>
  <c r="I89" i="20"/>
  <c r="E37" i="8" s="1"/>
  <c r="E40" i="8" s="1"/>
  <c r="E17" i="8"/>
  <c r="E19" i="8"/>
  <c r="F15" i="15"/>
  <c r="E335" i="4"/>
  <c r="D107" i="21" s="1"/>
  <c r="F291" i="4"/>
  <c r="F269" i="4"/>
  <c r="E223" i="4"/>
  <c r="E384" i="4"/>
  <c r="D110" i="21" s="1"/>
  <c r="F292" i="4"/>
  <c r="E224" i="4"/>
  <c r="F13" i="16"/>
  <c r="F14" i="16"/>
  <c r="F17" i="8"/>
  <c r="F19" i="8"/>
  <c r="F591" i="4"/>
  <c r="F18" i="6" s="1"/>
  <c r="F21" i="6" s="1"/>
  <c r="F22" i="6" s="1"/>
  <c r="F9" i="17" s="1"/>
  <c r="E17" i="15"/>
  <c r="D113" i="21"/>
  <c r="E111" i="21"/>
  <c r="E7" i="15" l="1"/>
  <c r="D105" i="21"/>
  <c r="F7" i="15"/>
  <c r="E105" i="21"/>
  <c r="F587" i="4"/>
  <c r="F585" i="4"/>
  <c r="E586" i="4"/>
  <c r="F586" i="4"/>
  <c r="F588" i="4" s="1"/>
  <c r="E588" i="4"/>
  <c r="F16" i="15"/>
  <c r="J91" i="20"/>
  <c r="J93" i="20" s="1"/>
  <c r="H26" i="19"/>
  <c r="H28" i="19" s="1"/>
  <c r="E16" i="15"/>
  <c r="G26" i="19"/>
  <c r="G28" i="19" s="1"/>
  <c r="I91" i="20"/>
  <c r="I93" i="20" s="1"/>
  <c r="E6" i="6"/>
  <c r="E5" i="6" s="1"/>
  <c r="F26" i="17"/>
  <c r="F36" i="17"/>
  <c r="F592" i="4"/>
  <c r="I90" i="20"/>
  <c r="I92" i="20" s="1"/>
  <c r="E13" i="6"/>
  <c r="E15" i="6" s="1"/>
  <c r="G25" i="19"/>
  <c r="G27" i="19" s="1"/>
  <c r="E14" i="15"/>
  <c r="F335" i="4"/>
  <c r="E107" i="21" s="1"/>
  <c r="E28" i="6"/>
  <c r="F13" i="6"/>
  <c r="F15" i="6" s="1"/>
  <c r="E110" i="21"/>
  <c r="F14" i="15"/>
  <c r="H25" i="19"/>
  <c r="H27" i="19" s="1"/>
  <c r="J90" i="20"/>
  <c r="J92" i="20" s="1"/>
  <c r="F337" i="4"/>
  <c r="F6" i="6"/>
  <c r="J16" i="16"/>
  <c r="J17" i="16"/>
  <c r="E5" i="15"/>
  <c r="G6" i="16"/>
  <c r="E5" i="17"/>
  <c r="E6" i="16"/>
  <c r="E38" i="22"/>
  <c r="E20" i="15" s="1"/>
  <c r="F9" i="15" l="1"/>
  <c r="E112" i="21"/>
  <c r="F18" i="15"/>
  <c r="E114" i="21" s="1"/>
  <c r="D112" i="21"/>
  <c r="E18" i="15"/>
  <c r="J6" i="16"/>
  <c r="G38" i="22"/>
  <c r="F20" i="15" s="1"/>
  <c r="F6" i="16"/>
  <c r="F5" i="17"/>
  <c r="H6" i="16"/>
  <c r="F5" i="15"/>
  <c r="J18" i="16"/>
  <c r="E24" i="6"/>
  <c r="E25" i="6"/>
  <c r="E26" i="6"/>
  <c r="F24" i="6"/>
  <c r="F5" i="6"/>
  <c r="F28" i="6"/>
  <c r="F25" i="6"/>
  <c r="F26" i="6"/>
  <c r="H17" i="16"/>
  <c r="H16" i="16"/>
  <c r="F16" i="16"/>
  <c r="F17" i="16"/>
  <c r="F18" i="16" l="1"/>
  <c r="E19" i="16" s="1"/>
  <c r="F26" i="15" s="1"/>
  <c r="F19" i="15"/>
  <c r="F21" i="15" s="1"/>
  <c r="D114" i="21"/>
  <c r="E19" i="15"/>
  <c r="E21" i="15" s="1"/>
  <c r="F21" i="17"/>
  <c r="F22" i="17"/>
  <c r="F23" i="17"/>
  <c r="F17" i="17"/>
  <c r="F29" i="6"/>
  <c r="F30" i="6" s="1"/>
  <c r="F31" i="6" s="1"/>
  <c r="F24" i="15" s="1"/>
  <c r="H18" i="16"/>
  <c r="E115" i="21" l="1"/>
  <c r="F31" i="15"/>
  <c r="E118" i="21" s="1"/>
  <c r="F27" i="17"/>
  <c r="F25" i="15" s="1"/>
  <c r="F27" i="15" s="1"/>
  <c r="F28" i="15" s="1"/>
  <c r="F13" i="17" s="1"/>
  <c r="E31" i="15"/>
  <c r="D115" i="21"/>
  <c r="E116" i="21" l="1"/>
  <c r="D10" i="26"/>
  <c r="D11" i="26" s="1"/>
  <c r="E13" i="17"/>
  <c r="F32" i="17" s="1"/>
  <c r="F33" i="17" s="1"/>
  <c r="F35" i="17" s="1"/>
  <c r="D118" i="21"/>
  <c r="E33" i="15"/>
  <c r="F34" i="17" l="1"/>
  <c r="F37" i="17" s="1"/>
  <c r="F34" i="15" s="1"/>
  <c r="F35" i="15" s="1"/>
  <c r="F36" i="15" s="1"/>
  <c r="D8" i="26" s="1"/>
  <c r="D12" i="26" l="1"/>
  <c r="D13" i="26" l="1"/>
  <c r="D15" i="26"/>
  <c r="F37" i="15" s="1"/>
  <c r="E119" i="21" s="1"/>
</calcChain>
</file>

<file path=xl/sharedStrings.xml><?xml version="1.0" encoding="utf-8"?>
<sst xmlns="http://schemas.openxmlformats.org/spreadsheetml/2006/main" count="5932" uniqueCount="1663">
  <si>
    <t>General Details</t>
  </si>
  <si>
    <t>Description</t>
  </si>
  <si>
    <t>Name of the Unit</t>
  </si>
  <si>
    <t>(i) Year of Establishment</t>
  </si>
  <si>
    <t>(ii) Registration No (As provided by BEE)</t>
  </si>
  <si>
    <t xml:space="preserve">Sector and Sub-Sector in which the Designated Consumer falls  </t>
  </si>
  <si>
    <t>Sector</t>
  </si>
  <si>
    <t>Sub-Sector</t>
  </si>
  <si>
    <t>4. (i)</t>
  </si>
  <si>
    <r>
      <t xml:space="preserve">Complete address of DCs Unit location </t>
    </r>
    <r>
      <rPr>
        <b/>
        <sz val="11"/>
        <color indexed="8"/>
        <rFont val="Arial"/>
        <family val="2"/>
      </rPr>
      <t>(including Chief Executive's name &amp; designation)</t>
    </r>
    <r>
      <rPr>
        <sz val="11"/>
        <color indexed="8"/>
        <rFont val="Arial"/>
        <family val="2"/>
      </rPr>
      <t xml:space="preserve"> with mobile, telephone, fax nos. &amp; e-mail.</t>
    </r>
  </si>
  <si>
    <t>(ii)</t>
  </si>
  <si>
    <t>Registered Office address with telephone, fax nos. &amp; e-mail</t>
  </si>
  <si>
    <t>(iii)</t>
  </si>
  <si>
    <t xml:space="preserve">Energy Manager's Name, designation, Registration No., Address, Mobile, Telephone, Fax nos. &amp; e-mail </t>
  </si>
  <si>
    <t>Production details</t>
  </si>
  <si>
    <t>Sr No</t>
  </si>
  <si>
    <t>Unit</t>
  </si>
  <si>
    <t xml:space="preserve">Previous Year </t>
  </si>
  <si>
    <t xml:space="preserve">Current Year </t>
  </si>
  <si>
    <t>(1)</t>
  </si>
  <si>
    <t>(2)</t>
  </si>
  <si>
    <t>(3)</t>
  </si>
  <si>
    <t>(i)</t>
  </si>
  <si>
    <t>Tonne</t>
  </si>
  <si>
    <t>(iv)</t>
  </si>
  <si>
    <t>(v)</t>
  </si>
  <si>
    <t>Total Equivalent Product</t>
  </si>
  <si>
    <t>C</t>
  </si>
  <si>
    <t>Total Electricity Purchased from Grid/Other Source</t>
  </si>
  <si>
    <t>Million kwh</t>
  </si>
  <si>
    <t>Total Electricity Generated</t>
  </si>
  <si>
    <t xml:space="preserve">Total  Electricity Exported </t>
  </si>
  <si>
    <t>Total Electrical Energy Consumption</t>
  </si>
  <si>
    <t xml:space="preserve">Total Solid Fuel Consumption </t>
  </si>
  <si>
    <t>Million kCal</t>
  </si>
  <si>
    <t>(vi)</t>
  </si>
  <si>
    <t>Total Liquid Fuel Consumption</t>
  </si>
  <si>
    <t>(vii)</t>
  </si>
  <si>
    <t>Total Gaseous Fuel Consumption</t>
  </si>
  <si>
    <t>(viii)</t>
  </si>
  <si>
    <t>Total Thermal Energy Consumption</t>
  </si>
  <si>
    <t>(ix)</t>
  </si>
  <si>
    <t>Total Normalized Energy Consumption (Thermal + Electrical)</t>
  </si>
  <si>
    <t>TOE</t>
  </si>
  <si>
    <t>D</t>
  </si>
  <si>
    <t>Specific Energy Consumption Details</t>
  </si>
  <si>
    <t>Specific Energy Consumption(Without Normalization)</t>
  </si>
  <si>
    <t>ii</t>
  </si>
  <si>
    <t>Specific Energy Consumption (Normalized)</t>
  </si>
  <si>
    <t>E</t>
  </si>
  <si>
    <t>Total Capacity</t>
  </si>
  <si>
    <t>MW</t>
  </si>
  <si>
    <t>Unit Configuration</t>
  </si>
  <si>
    <t>No. of units with their capacity</t>
  </si>
  <si>
    <t>iii</t>
  </si>
  <si>
    <t xml:space="preserve">Annual Gross Generation </t>
  </si>
  <si>
    <t>iv</t>
  </si>
  <si>
    <t xml:space="preserve">Annual Plant Load Factor (PLF) </t>
  </si>
  <si>
    <t>%</t>
  </si>
  <si>
    <t>v</t>
  </si>
  <si>
    <t>Station Gross Design Heat Rate</t>
  </si>
  <si>
    <t>kcal/kWh</t>
  </si>
  <si>
    <t>vi</t>
  </si>
  <si>
    <t>Station Gross Operative Heat Rate</t>
  </si>
  <si>
    <t>vii</t>
  </si>
  <si>
    <t xml:space="preserve">Auxiliary Power Consumption </t>
  </si>
  <si>
    <t>viii</t>
  </si>
  <si>
    <t>Operative Net Heat Rate</t>
  </si>
  <si>
    <t>Operative Net Heat Rate (Normalized)</t>
  </si>
  <si>
    <t>(x)</t>
  </si>
  <si>
    <t>Electricity Distribution Companies</t>
  </si>
  <si>
    <t>Railways</t>
  </si>
  <si>
    <t>G</t>
  </si>
  <si>
    <t>Name of the Sector</t>
  </si>
  <si>
    <t>a</t>
  </si>
  <si>
    <t>Aluminium</t>
  </si>
  <si>
    <t>Refinery/Smelter</t>
  </si>
  <si>
    <r>
      <t>Sa</t>
    </r>
    <r>
      <rPr>
        <vertAlign val="subscript"/>
        <sz val="11"/>
        <color indexed="8"/>
        <rFont val="Arial"/>
        <family val="2"/>
      </rPr>
      <t>1</t>
    </r>
  </si>
  <si>
    <t>Cold Rolling Sheet</t>
  </si>
  <si>
    <r>
      <t>Sa</t>
    </r>
    <r>
      <rPr>
        <vertAlign val="subscript"/>
        <sz val="11"/>
        <color indexed="8"/>
        <rFont val="Arial"/>
        <family val="2"/>
      </rPr>
      <t>2</t>
    </r>
  </si>
  <si>
    <t>b</t>
  </si>
  <si>
    <t>Cement</t>
  </si>
  <si>
    <t>Sb</t>
  </si>
  <si>
    <t>c</t>
  </si>
  <si>
    <t>Chlor-Alkali</t>
  </si>
  <si>
    <t>Sc</t>
  </si>
  <si>
    <t>Fertilizer</t>
  </si>
  <si>
    <t>Sd</t>
  </si>
  <si>
    <t>Iron and Steel</t>
  </si>
  <si>
    <t>Integrated Steel</t>
  </si>
  <si>
    <r>
      <t>Se</t>
    </r>
    <r>
      <rPr>
        <vertAlign val="subscript"/>
        <sz val="11"/>
        <color indexed="8"/>
        <rFont val="Arial"/>
        <family val="2"/>
      </rPr>
      <t>1</t>
    </r>
  </si>
  <si>
    <t>Sponge Iron</t>
  </si>
  <si>
    <r>
      <t>Se</t>
    </r>
    <r>
      <rPr>
        <vertAlign val="subscript"/>
        <sz val="11"/>
        <color indexed="8"/>
        <rFont val="Arial"/>
        <family val="2"/>
      </rPr>
      <t>2</t>
    </r>
  </si>
  <si>
    <t>Pulp and Paper</t>
  </si>
  <si>
    <t>Sf</t>
  </si>
  <si>
    <t>Textile</t>
  </si>
  <si>
    <t>Composite</t>
  </si>
  <si>
    <r>
      <t>Sg</t>
    </r>
    <r>
      <rPr>
        <vertAlign val="subscript"/>
        <sz val="11"/>
        <color indexed="8"/>
        <rFont val="Arial"/>
        <family val="2"/>
      </rPr>
      <t>1</t>
    </r>
  </si>
  <si>
    <t>Fiber</t>
  </si>
  <si>
    <r>
      <t>Sg</t>
    </r>
    <r>
      <rPr>
        <vertAlign val="subscript"/>
        <sz val="11"/>
        <color indexed="8"/>
        <rFont val="Arial"/>
        <family val="2"/>
      </rPr>
      <t>2</t>
    </r>
  </si>
  <si>
    <t>Spinning</t>
  </si>
  <si>
    <r>
      <t>Sg</t>
    </r>
    <r>
      <rPr>
        <vertAlign val="subscript"/>
        <sz val="11"/>
        <color indexed="8"/>
        <rFont val="Arial"/>
        <family val="2"/>
      </rPr>
      <t>3</t>
    </r>
  </si>
  <si>
    <t>Processing</t>
  </si>
  <si>
    <r>
      <t>Sg</t>
    </r>
    <r>
      <rPr>
        <vertAlign val="subscript"/>
        <sz val="11"/>
        <color indexed="8"/>
        <rFont val="Arial"/>
        <family val="2"/>
      </rPr>
      <t>4</t>
    </r>
  </si>
  <si>
    <t>Thermal Power Plant</t>
  </si>
  <si>
    <t>Sh</t>
  </si>
  <si>
    <t>i</t>
  </si>
  <si>
    <t>Petroleum Refinery</t>
  </si>
  <si>
    <t>Si</t>
  </si>
  <si>
    <t>Discoms</t>
  </si>
  <si>
    <t>Sj</t>
  </si>
  <si>
    <t>Zonal Railways</t>
  </si>
  <si>
    <r>
      <t>Sk</t>
    </r>
    <r>
      <rPr>
        <vertAlign val="subscript"/>
        <sz val="11"/>
        <color indexed="8"/>
        <rFont val="Arial"/>
        <family val="2"/>
      </rPr>
      <t>1</t>
    </r>
  </si>
  <si>
    <r>
      <t>Sk</t>
    </r>
    <r>
      <rPr>
        <vertAlign val="subscript"/>
        <sz val="11"/>
        <color indexed="8"/>
        <rFont val="Arial"/>
        <family val="2"/>
      </rPr>
      <t>2</t>
    </r>
  </si>
  <si>
    <t>i) Year of Establishment</t>
  </si>
  <si>
    <t>ii) Registration No (As provided by BEE)</t>
  </si>
  <si>
    <t>Plant Contact Details &amp; Address</t>
  </si>
  <si>
    <t>City/Town/Village</t>
  </si>
  <si>
    <t>Post Office</t>
  </si>
  <si>
    <t>District</t>
  </si>
  <si>
    <t>State</t>
  </si>
  <si>
    <t>Pin :-</t>
  </si>
  <si>
    <t>Telephone</t>
  </si>
  <si>
    <t>Fax :-</t>
  </si>
  <si>
    <t>Plant's Chief Executive Name</t>
  </si>
  <si>
    <t>Designation</t>
  </si>
  <si>
    <t>Mobile</t>
  </si>
  <si>
    <t>E-mail :-</t>
  </si>
  <si>
    <t>Registered Office</t>
  </si>
  <si>
    <t>Company's Chief Executive Name</t>
  </si>
  <si>
    <t>Address</t>
  </si>
  <si>
    <t>Energy Manager Details</t>
  </si>
  <si>
    <t xml:space="preserve">Name  </t>
  </si>
  <si>
    <t>Whether EA or EM</t>
  </si>
  <si>
    <t>EA/EM Registration No.</t>
  </si>
  <si>
    <t>E-mail ID :-</t>
  </si>
  <si>
    <t>Form Sk2 ( General Information)</t>
  </si>
  <si>
    <t>Type of Production Unit</t>
  </si>
  <si>
    <t xml:space="preserve">I/we undertake that the information supplied in the Form 1 and pro- forma is accurate to the best of my knowledge and the data furnished in Form 1 has been adhered  to the data given in the concerned pro forma. </t>
  </si>
  <si>
    <t>Authorised Signatory and Seal</t>
  </si>
  <si>
    <t>Signature:-</t>
  </si>
  <si>
    <t xml:space="preserve">Name of Energy Manager: </t>
  </si>
  <si>
    <t>Name of Authorised Signatory</t>
  </si>
  <si>
    <t>Registration Number:</t>
  </si>
  <si>
    <t>Name of the Designated Consumer:</t>
  </si>
  <si>
    <t>Full Address:-</t>
  </si>
  <si>
    <t>Seal</t>
  </si>
  <si>
    <t>Date</t>
  </si>
  <si>
    <t>Railway</t>
  </si>
  <si>
    <t>Sector                                                    [Sub Sector:- Production]</t>
  </si>
  <si>
    <t>Sub Sector</t>
  </si>
  <si>
    <t>Production</t>
  </si>
  <si>
    <t>Total Energy Consumption (Thermal + Electrical)</t>
  </si>
  <si>
    <t>No</t>
  </si>
  <si>
    <t>Total Major Production</t>
  </si>
  <si>
    <t>Total Minor Production</t>
  </si>
  <si>
    <t>Total Other Product-1</t>
  </si>
  <si>
    <t>Total Other Product-2</t>
  </si>
  <si>
    <t>Total Other Product-3</t>
  </si>
  <si>
    <t>Sector:</t>
  </si>
  <si>
    <t>Sub Sector:</t>
  </si>
  <si>
    <t>S. No</t>
  </si>
  <si>
    <t>Particulars</t>
  </si>
  <si>
    <t>Basis/ Calculation</t>
  </si>
  <si>
    <t>Source of Data</t>
  </si>
  <si>
    <t>A1</t>
  </si>
  <si>
    <t>Annual</t>
  </si>
  <si>
    <t>A2</t>
  </si>
  <si>
    <t>A3</t>
  </si>
  <si>
    <t>Annual Installed Capacity</t>
  </si>
  <si>
    <t>A4</t>
  </si>
  <si>
    <t>A5</t>
  </si>
  <si>
    <t>A6</t>
  </si>
  <si>
    <t>A7</t>
  </si>
  <si>
    <t>A8</t>
  </si>
  <si>
    <t>A9</t>
  </si>
  <si>
    <t>A10</t>
  </si>
  <si>
    <t>A11</t>
  </si>
  <si>
    <t>B1.1</t>
  </si>
  <si>
    <t>B1.2</t>
  </si>
  <si>
    <t>B1.3</t>
  </si>
  <si>
    <t>B1.4</t>
  </si>
  <si>
    <t>B1.5</t>
  </si>
  <si>
    <t>kWh</t>
  </si>
  <si>
    <t>Total Thermal energy consumption</t>
  </si>
  <si>
    <t>B2.1</t>
  </si>
  <si>
    <t>B2.2</t>
  </si>
  <si>
    <t>B2.3</t>
  </si>
  <si>
    <t>B2.4</t>
  </si>
  <si>
    <t>B2.5</t>
  </si>
  <si>
    <t>kCal/kg</t>
  </si>
  <si>
    <t>B3</t>
  </si>
  <si>
    <t>B3.1</t>
  </si>
  <si>
    <t>B3.2</t>
  </si>
  <si>
    <t>B3.3</t>
  </si>
  <si>
    <t>B3.4</t>
  </si>
  <si>
    <t>B3.5</t>
  </si>
  <si>
    <t>kCal</t>
  </si>
  <si>
    <t>B4.1</t>
  </si>
  <si>
    <t>B4.2</t>
  </si>
  <si>
    <t>B4.3</t>
  </si>
  <si>
    <t>B4.4</t>
  </si>
  <si>
    <t>B4.5</t>
  </si>
  <si>
    <t>B5.1</t>
  </si>
  <si>
    <t>B5.2</t>
  </si>
  <si>
    <t>B5.3</t>
  </si>
  <si>
    <t>B5.4</t>
  </si>
  <si>
    <t>B5.5</t>
  </si>
  <si>
    <t>B6</t>
  </si>
  <si>
    <t>B6.1</t>
  </si>
  <si>
    <t>B6.2</t>
  </si>
  <si>
    <t>B6.3</t>
  </si>
  <si>
    <t>B6.4</t>
  </si>
  <si>
    <t>B6.5</t>
  </si>
  <si>
    <t>B7</t>
  </si>
  <si>
    <t>B7.1</t>
  </si>
  <si>
    <t>B7.2</t>
  </si>
  <si>
    <t>B7.3</t>
  </si>
  <si>
    <t>B7.4</t>
  </si>
  <si>
    <t>B7.5</t>
  </si>
  <si>
    <t>B8</t>
  </si>
  <si>
    <t>B8.1</t>
  </si>
  <si>
    <t>B8.2</t>
  </si>
  <si>
    <t>B8.3</t>
  </si>
  <si>
    <t>B8.4</t>
  </si>
  <si>
    <t>B8.5</t>
  </si>
  <si>
    <t>B9</t>
  </si>
  <si>
    <t>B9.1</t>
  </si>
  <si>
    <t>B9.2</t>
  </si>
  <si>
    <t>B9.3</t>
  </si>
  <si>
    <t>B9.4</t>
  </si>
  <si>
    <t>B9.5</t>
  </si>
  <si>
    <t>B10</t>
  </si>
  <si>
    <t>B10.1</t>
  </si>
  <si>
    <t>B10.2</t>
  </si>
  <si>
    <t>B10.3</t>
  </si>
  <si>
    <t>B10.4</t>
  </si>
  <si>
    <t>B10.5</t>
  </si>
  <si>
    <t>B11</t>
  </si>
  <si>
    <t>B11.1</t>
  </si>
  <si>
    <t>B11.2</t>
  </si>
  <si>
    <t>B11.3</t>
  </si>
  <si>
    <t>B11.4</t>
  </si>
  <si>
    <t>B11.5</t>
  </si>
  <si>
    <t>B12</t>
  </si>
  <si>
    <t>B12.1</t>
  </si>
  <si>
    <t>B12.2</t>
  </si>
  <si>
    <t>B12.3</t>
  </si>
  <si>
    <t>B12.4</t>
  </si>
  <si>
    <t>B12.5</t>
  </si>
  <si>
    <t>B13</t>
  </si>
  <si>
    <t>B13.1</t>
  </si>
  <si>
    <t>B13.2</t>
  </si>
  <si>
    <t>B13.3</t>
  </si>
  <si>
    <t>B13.4</t>
  </si>
  <si>
    <t>B13.5</t>
  </si>
  <si>
    <t>B14</t>
  </si>
  <si>
    <t>B14.1</t>
  </si>
  <si>
    <t>B14.2</t>
  </si>
  <si>
    <t>B14.3</t>
  </si>
  <si>
    <t>B14.4</t>
  </si>
  <si>
    <t>B14.5</t>
  </si>
  <si>
    <t>B15</t>
  </si>
  <si>
    <t>B15.1</t>
  </si>
  <si>
    <t>B15.2</t>
  </si>
  <si>
    <t>B15.3</t>
  </si>
  <si>
    <t>B15.4</t>
  </si>
  <si>
    <t>B15.5</t>
  </si>
  <si>
    <t>B16</t>
  </si>
  <si>
    <t>B16.1</t>
  </si>
  <si>
    <t>B16.2</t>
  </si>
  <si>
    <t>B16.3</t>
  </si>
  <si>
    <t>B16.4</t>
  </si>
  <si>
    <t>B17</t>
  </si>
  <si>
    <t>B17.1</t>
  </si>
  <si>
    <t>Type</t>
  </si>
  <si>
    <t>Rated Capacity</t>
  </si>
  <si>
    <t>TPH</t>
  </si>
  <si>
    <t>Running hours</t>
  </si>
  <si>
    <t>Hrs</t>
  </si>
  <si>
    <t>Annual Average</t>
  </si>
  <si>
    <t>GCV of any Fuel -2</t>
  </si>
  <si>
    <t>GCV of any Fuel -3</t>
  </si>
  <si>
    <t>(xi)</t>
  </si>
  <si>
    <t>(xii)</t>
  </si>
  <si>
    <t>GCV of any Fuel -4</t>
  </si>
  <si>
    <t>(xiii)</t>
  </si>
  <si>
    <t>⁰C</t>
  </si>
  <si>
    <t>(xiv)</t>
  </si>
  <si>
    <t>Operating Efficiency</t>
  </si>
  <si>
    <t>(xv)</t>
  </si>
  <si>
    <t>kg/cm2</t>
  </si>
  <si>
    <t>(xvi)</t>
  </si>
  <si>
    <t>(xvii)</t>
  </si>
  <si>
    <t>(xviii)</t>
  </si>
  <si>
    <t>Design Efficiency</t>
  </si>
  <si>
    <t>(xix)</t>
  </si>
  <si>
    <t>Operating Capacity</t>
  </si>
  <si>
    <t>(xx)</t>
  </si>
  <si>
    <t>Specific Energy Consumption</t>
  </si>
  <si>
    <t>(xxi)</t>
  </si>
  <si>
    <t>B17.2</t>
  </si>
  <si>
    <t>B18</t>
  </si>
  <si>
    <t>B18.1</t>
  </si>
  <si>
    <t>B18.2</t>
  </si>
  <si>
    <t>B18.3</t>
  </si>
  <si>
    <t>B18.4</t>
  </si>
  <si>
    <t>B18.5</t>
  </si>
  <si>
    <t>Electricity Consumption</t>
  </si>
  <si>
    <t>C.1</t>
  </si>
  <si>
    <t>Electricity from Grid / Other (Including Colony &amp; Others)</t>
  </si>
  <si>
    <t>Purchased Electricity from Grid</t>
  </si>
  <si>
    <t>Lakh kWh</t>
  </si>
  <si>
    <t>Renewable Energy (through Wheeling)</t>
  </si>
  <si>
    <t>Electricity from CPP located outside from plant boundary (Through Wheeling)</t>
  </si>
  <si>
    <t>Electricity from CPP located outside from plant boundary (Through dedicated transmission line)</t>
  </si>
  <si>
    <t xml:space="preserve">Renewable Purchase obligation of plant (RPO) (Solar &amp; Non-Solar) </t>
  </si>
  <si>
    <t>Renewable Energy generator as approved by MNRE</t>
  </si>
  <si>
    <t xml:space="preserve">Quantum of Renewable Energy Certificates (REC) obtained as a Renewal Energy Generator (Solar &amp; Non-Solar) </t>
  </si>
  <si>
    <t>Mwh</t>
  </si>
  <si>
    <t>Quantum of Energy sold under preferential tariff</t>
  </si>
  <si>
    <t xml:space="preserve">Plant Connected Load </t>
  </si>
  <si>
    <t>kW</t>
  </si>
  <si>
    <t>Contract demand with utility</t>
  </si>
  <si>
    <t xml:space="preserve">kVA </t>
  </si>
  <si>
    <t>Heat rate of CPP located outside boundary with dedicated Transmission Line</t>
  </si>
  <si>
    <t>kCal/kWh</t>
  </si>
  <si>
    <t xml:space="preserve">Total Units </t>
  </si>
  <si>
    <t>Total Units including CPP located outside boundary with dedicated transmission line</t>
  </si>
  <si>
    <t>Total Electricity  Purchased from grid/ Other without colony/construction  power etc</t>
  </si>
  <si>
    <t>Equivalent Thermal Energy of Purchased Electricity from Grid / Other without colony/construction power etc</t>
  </si>
  <si>
    <t>Million kcal</t>
  </si>
  <si>
    <t>Equivalent Thermal Energy from CPP located outside Plant boundary with dedicated transmission line</t>
  </si>
  <si>
    <t>C.2</t>
  </si>
  <si>
    <t xml:space="preserve">Own Generation </t>
  </si>
  <si>
    <t>C.2.1</t>
  </si>
  <si>
    <t>Through DG sets</t>
  </si>
  <si>
    <t xml:space="preserve">Grid Connected </t>
  </si>
  <si>
    <t>Yes/No</t>
  </si>
  <si>
    <t>Install Capacity</t>
  </si>
  <si>
    <t>Annual generation</t>
  </si>
  <si>
    <t>Gross Unit Generation</t>
  </si>
  <si>
    <t>Lakh kWH</t>
  </si>
  <si>
    <t xml:space="preserve"> Annual Fuel Consumption</t>
  </si>
  <si>
    <t>(FO/LDO/HSD/HSHS/LSHS)</t>
  </si>
  <si>
    <t>Kilo Litre</t>
  </si>
  <si>
    <t>Average density of fuel</t>
  </si>
  <si>
    <t>kg/lit</t>
  </si>
  <si>
    <t>Auxiliary Power Consumption</t>
  </si>
  <si>
    <t>Designed Gross Heat Rate of DG Set</t>
  </si>
  <si>
    <t>Operating Heat Rate</t>
  </si>
  <si>
    <t>Running Hours</t>
  </si>
  <si>
    <t>kcal/kg</t>
  </si>
  <si>
    <t>C.3</t>
  </si>
  <si>
    <t>Total Own Generation of Electricity</t>
  </si>
  <si>
    <t>C.4</t>
  </si>
  <si>
    <t>Electricity Exported to Grid/others</t>
  </si>
  <si>
    <t>C.5</t>
  </si>
  <si>
    <t>Electricity Supplied to Colony/others</t>
  </si>
  <si>
    <t>C.6</t>
  </si>
  <si>
    <t>C.7</t>
  </si>
  <si>
    <t>C.8</t>
  </si>
  <si>
    <t>Total Electricity Consumed</t>
  </si>
  <si>
    <t xml:space="preserve">Solid Fuel Consumption </t>
  </si>
  <si>
    <t>D.1</t>
  </si>
  <si>
    <t>Landed Cost of fuel (Last purchase)</t>
  </si>
  <si>
    <t>Basic Cost+Taxes+Freight</t>
  </si>
  <si>
    <t>Rs/Tonne</t>
  </si>
  <si>
    <t>Average Gross calorific value (As Fired Basis) for Power Generation</t>
  </si>
  <si>
    <t>kcal/ kg</t>
  </si>
  <si>
    <t>Average Total Moisture in coal</t>
  </si>
  <si>
    <t xml:space="preserve">Quantity purchased </t>
  </si>
  <si>
    <t>Total Quantity Consumed</t>
  </si>
  <si>
    <t>(ii)x(v)/1000</t>
  </si>
  <si>
    <t>(ii)x(vi)/1000</t>
  </si>
  <si>
    <t>Liquid Fuel Consumption</t>
  </si>
  <si>
    <t>E.1</t>
  </si>
  <si>
    <t>Furnace Oil</t>
  </si>
  <si>
    <t>Gross calorific value</t>
  </si>
  <si>
    <t>Quantity purchased</t>
  </si>
  <si>
    <t>kilo Litre</t>
  </si>
  <si>
    <t xml:space="preserve">Average Density </t>
  </si>
  <si>
    <t>kg/ltr</t>
  </si>
  <si>
    <t>Total F. Oil Consumption as fuel</t>
  </si>
  <si>
    <t>Thermal Energy Used in Power Generation (DG Set)</t>
  </si>
  <si>
    <t>[((v))x(iv)]x(ii)/1000</t>
  </si>
  <si>
    <t>[((vii))x(iv)]x(ii)/1000</t>
  </si>
  <si>
    <t>E.2</t>
  </si>
  <si>
    <t>High Speed Diesel (HSD)</t>
  </si>
  <si>
    <t>Average Density</t>
  </si>
  <si>
    <t>E.3</t>
  </si>
  <si>
    <t>Light Diesel Oil (LDO)</t>
  </si>
  <si>
    <t>E.4</t>
  </si>
  <si>
    <t>E.5</t>
  </si>
  <si>
    <t xml:space="preserve">Liquid Waste (pl. specify and refer CPCB guidelines, enclosed) </t>
  </si>
  <si>
    <t>Thermal Energy Input through Liquid waste, mentioned in CPCB guidelines,  not to be taken into account</t>
  </si>
  <si>
    <t>Total Liquid waste Consumption as fuel</t>
  </si>
  <si>
    <t>E.6</t>
  </si>
  <si>
    <t>Total Liquid Energy Used in Power Generation (DG Set)</t>
  </si>
  <si>
    <t>E.7</t>
  </si>
  <si>
    <t>E.8</t>
  </si>
  <si>
    <t>E.9</t>
  </si>
  <si>
    <t>F</t>
  </si>
  <si>
    <t>Gaseous Fuel</t>
  </si>
  <si>
    <t>F.1</t>
  </si>
  <si>
    <t>Natural Gas (CNG/NG/PNG/LNG)</t>
  </si>
  <si>
    <t xml:space="preserve">Gross calorific value </t>
  </si>
  <si>
    <t>kcal/SCM</t>
  </si>
  <si>
    <t>Million SCM</t>
  </si>
  <si>
    <t>F.2</t>
  </si>
  <si>
    <t>Liquefied Petroleum Gas (LPG)</t>
  </si>
  <si>
    <t>Million Kg</t>
  </si>
  <si>
    <t>F.3</t>
  </si>
  <si>
    <t>F.4</t>
  </si>
  <si>
    <t>Total Thermal Energy</t>
  </si>
  <si>
    <t>G.1</t>
  </si>
  <si>
    <t>G.2</t>
  </si>
  <si>
    <t>G.3</t>
  </si>
  <si>
    <t>Total Thermal Energy Input through all Fuels</t>
  </si>
  <si>
    <t>H</t>
  </si>
  <si>
    <t>Gross Heat Rate</t>
  </si>
  <si>
    <t>H.1</t>
  </si>
  <si>
    <t>Gross Heat Rate of DG Set</t>
  </si>
  <si>
    <t>H.6</t>
  </si>
  <si>
    <t>Weighted Average Heat Rate</t>
  </si>
  <si>
    <t>Weighted Average of Heat Rates</t>
  </si>
  <si>
    <t>I</t>
  </si>
  <si>
    <t>Energy Saving and Investment</t>
  </si>
  <si>
    <t>Million Rs</t>
  </si>
  <si>
    <t>Investment made for achieving target</t>
  </si>
  <si>
    <t>Thermal Energy Saving during the year</t>
  </si>
  <si>
    <t>Electrical energy Saving during the year</t>
  </si>
  <si>
    <t>Please enter numeric values or leave blank</t>
  </si>
  <si>
    <t xml:space="preserve">Please enter numeric value or "0" </t>
  </si>
  <si>
    <t>Fomulae Protected</t>
  </si>
  <si>
    <t xml:space="preserve">Please enter text value </t>
  </si>
  <si>
    <t>I ……………………………………………….........................…..solemnly declare that to the best of my knowledge the information given in the above Form I there to is correct and complete. I also declare that the information provided for Normalisation is limited to external factors only.</t>
  </si>
  <si>
    <t xml:space="preserve">  (Signature of the Chief Executive)</t>
  </si>
  <si>
    <t>Signature of Energy Manager</t>
  </si>
  <si>
    <t xml:space="preserve">Name </t>
  </si>
  <si>
    <t xml:space="preserve">                                             Organisation Seal</t>
  </si>
  <si>
    <t>Date:</t>
  </si>
  <si>
    <t>Place:</t>
  </si>
  <si>
    <t>Type of Production Unit:</t>
  </si>
  <si>
    <t>Wheel Details</t>
  </si>
  <si>
    <t>A1.1</t>
  </si>
  <si>
    <t>A1.2</t>
  </si>
  <si>
    <t>A1.3</t>
  </si>
  <si>
    <t>A1.4</t>
  </si>
  <si>
    <t>A1.5</t>
  </si>
  <si>
    <t>Kgs</t>
  </si>
  <si>
    <t>Number of quantity</t>
  </si>
  <si>
    <t>Normalization Factor for Power Mix</t>
  </si>
  <si>
    <t>Document Available for Normalization</t>
  </si>
  <si>
    <t>S.No.</t>
  </si>
  <si>
    <t>Units</t>
  </si>
  <si>
    <t>Total Electricity Availability</t>
  </si>
  <si>
    <t>1.a</t>
  </si>
  <si>
    <t>Electricity imported from Grid</t>
  </si>
  <si>
    <t>1.b</t>
  </si>
  <si>
    <t>Electricity imported from CPP located outside Boundary</t>
  </si>
  <si>
    <t>1.c</t>
  </si>
  <si>
    <t>Electricity generated from DG</t>
  </si>
  <si>
    <t>1.d</t>
  </si>
  <si>
    <t>Electricity generated from WHR</t>
  </si>
  <si>
    <t>Electricity exported to grid</t>
  </si>
  <si>
    <t>Total Electricity Consumption With in plant</t>
  </si>
  <si>
    <t>Total Electricity Consumption With in plant excluding WHR</t>
  </si>
  <si>
    <t>Grid Heat Rate</t>
  </si>
  <si>
    <t>CPP Heat Rate (Located Outside)</t>
  </si>
  <si>
    <t>DG Heat Rate</t>
  </si>
  <si>
    <t>Generation Net Heat Rate</t>
  </si>
  <si>
    <t>% share of Grid</t>
  </si>
  <si>
    <t>% share of CPP (Located Outside)</t>
  </si>
  <si>
    <t>% share of DG</t>
  </si>
  <si>
    <t>Wt. Heat Rate of Plant</t>
  </si>
  <si>
    <t>Normalized Wt. Heat Rate</t>
  </si>
  <si>
    <t>Notional Energy for All Power Source</t>
  </si>
  <si>
    <t>Total Notional Energy for Power Mix</t>
  </si>
  <si>
    <t>Opening Stock</t>
  </si>
  <si>
    <t>Closing Stock</t>
  </si>
  <si>
    <t>Annual Production Capacity</t>
  </si>
  <si>
    <t>Registration No (As provided by BEE)</t>
  </si>
  <si>
    <t>Total Production of Axle</t>
  </si>
  <si>
    <t>Total Production of Wheel</t>
  </si>
  <si>
    <t>Axle Details</t>
  </si>
  <si>
    <t xml:space="preserve">Actual Weighted of particular Axle </t>
  </si>
  <si>
    <t>Total Production on particular Axle</t>
  </si>
  <si>
    <t>Major Wheel Product</t>
  </si>
  <si>
    <t xml:space="preserve">Actual Weighted of particular Wheel </t>
  </si>
  <si>
    <t>Total Production on particular Wheel</t>
  </si>
  <si>
    <t>Total Weight of particular Wheel</t>
  </si>
  <si>
    <t>Type of Wheel Product-1</t>
  </si>
  <si>
    <t>Total Weight of particular Axle</t>
  </si>
  <si>
    <t>Type of Wheel Product-2</t>
  </si>
  <si>
    <t>Type of Wheel Product-3</t>
  </si>
  <si>
    <t>Type of Wheel Product-4</t>
  </si>
  <si>
    <t>Type of Wheel Product-5</t>
  </si>
  <si>
    <t>Type of Wheel Product-6</t>
  </si>
  <si>
    <t>Type of Wheel Product-7</t>
  </si>
  <si>
    <t>Type of Wheel Product-8</t>
  </si>
  <si>
    <t>Type of Wheel Product-9</t>
  </si>
  <si>
    <t>Production Details</t>
  </si>
  <si>
    <t>Major Axle Product</t>
  </si>
  <si>
    <t>Other Product-1</t>
  </si>
  <si>
    <t>Name of the Product</t>
  </si>
  <si>
    <t xml:space="preserve">Actual Weighted of particular Product </t>
  </si>
  <si>
    <t>Total Production on particular Product</t>
  </si>
  <si>
    <t>Total Weight of particular Other Product-1</t>
  </si>
  <si>
    <t>C1.1</t>
  </si>
  <si>
    <t>C1.2</t>
  </si>
  <si>
    <t>C1.3</t>
  </si>
  <si>
    <t>C1.4</t>
  </si>
  <si>
    <t>C1.5</t>
  </si>
  <si>
    <t>C2.1</t>
  </si>
  <si>
    <t>C2.2</t>
  </si>
  <si>
    <t>C2.3</t>
  </si>
  <si>
    <t>C2.4</t>
  </si>
  <si>
    <t>C2.5</t>
  </si>
  <si>
    <t>Other Product-2</t>
  </si>
  <si>
    <t>Total Weight of particular Other Product-2</t>
  </si>
  <si>
    <t>Other Product-3</t>
  </si>
  <si>
    <t>C3.1</t>
  </si>
  <si>
    <t>C3.2</t>
  </si>
  <si>
    <t>C3.3</t>
  </si>
  <si>
    <t>C3.4</t>
  </si>
  <si>
    <t>C3.5</t>
  </si>
  <si>
    <t>Total Weight of particular Other Product-3</t>
  </si>
  <si>
    <t>Type of Axle Product-1</t>
  </si>
  <si>
    <t>Type of Axle Product-2</t>
  </si>
  <si>
    <t>Type of Axle Product-3</t>
  </si>
  <si>
    <t>Type of Axle Product-4</t>
  </si>
  <si>
    <t>Type of Axle Product-5</t>
  </si>
  <si>
    <t>Type of Axle Product-6</t>
  </si>
  <si>
    <t>Type of Axle Product-7</t>
  </si>
  <si>
    <t>Type of Axle Product-8</t>
  </si>
  <si>
    <t>Type of Axle Product-9</t>
  </si>
  <si>
    <t>Type of Axle Product-10</t>
  </si>
  <si>
    <t>Type of Axle Product-11</t>
  </si>
  <si>
    <t>Type of Axle Product-12</t>
  </si>
  <si>
    <t>Type of Axle Product-13</t>
  </si>
  <si>
    <t>Type of Axle Product-14</t>
  </si>
  <si>
    <t>Type of Axle Product-15</t>
  </si>
  <si>
    <t>Type of Axle Product-16</t>
  </si>
  <si>
    <t>Type of Axle Product-17</t>
  </si>
  <si>
    <t>Type of Axle Product-18</t>
  </si>
  <si>
    <t>Type of Axle Product-19</t>
  </si>
  <si>
    <t>Type of Axle Product-20</t>
  </si>
  <si>
    <t>Type of Axle Product-21</t>
  </si>
  <si>
    <t>Type of Axle Product-22</t>
  </si>
  <si>
    <t>Type of Axle Product-23</t>
  </si>
  <si>
    <t>Type of Axle Product-24</t>
  </si>
  <si>
    <t>Type of Axle Product-25</t>
  </si>
  <si>
    <t>Type of Axle Product-26</t>
  </si>
  <si>
    <t>Type of Axle Product-27</t>
  </si>
  <si>
    <t>Type of Axle Product-28</t>
  </si>
  <si>
    <t>Type of Axle Product-29</t>
  </si>
  <si>
    <t>Type of Wheel-1 to Major Product</t>
  </si>
  <si>
    <t>Type of Wheel-2 to Major Product</t>
  </si>
  <si>
    <t>Type of Wheel-3 to Major Product</t>
  </si>
  <si>
    <t>Type of Wheel-4 to Major Product</t>
  </si>
  <si>
    <t>Type of Wheel-5 to Major Product</t>
  </si>
  <si>
    <t>Type of Wheel-6 to Major Product</t>
  </si>
  <si>
    <t>Type of Wheel-7 to Major Product</t>
  </si>
  <si>
    <t>Type of Wheel-8 to Major Product</t>
  </si>
  <si>
    <t>Type of Wheel-9 to Major Product</t>
  </si>
  <si>
    <t>Type of Axle-1 to Major Product</t>
  </si>
  <si>
    <t>Type of Axle-2 to Major Product</t>
  </si>
  <si>
    <t>Type of Axle-3 to Major Product</t>
  </si>
  <si>
    <t>Type of Axle-4 to Major Product</t>
  </si>
  <si>
    <t>Type of Axle-5 to Major Product</t>
  </si>
  <si>
    <t>Type of Axle-6 to Major Product</t>
  </si>
  <si>
    <t>Type of Axle-7 to Major Product</t>
  </si>
  <si>
    <t>Type of Axle-8 to Major Product</t>
  </si>
  <si>
    <t>Type of Axle-9 to Major Product</t>
  </si>
  <si>
    <t>Type of Axle-10 to Major Product</t>
  </si>
  <si>
    <t>Type of Axle-11 to Major Product</t>
  </si>
  <si>
    <t>Type of Axle-12 to Major Product</t>
  </si>
  <si>
    <t>Type of Axle-13 to Major Product</t>
  </si>
  <si>
    <t>Type of Axle-14 to Major Product</t>
  </si>
  <si>
    <t>Type of Axle-15 to Major Product</t>
  </si>
  <si>
    <t>Type of Axle-16 to Major Product</t>
  </si>
  <si>
    <t>Type of Axle-17 to Major Product</t>
  </si>
  <si>
    <t>Type of Axle-18 to Major Product</t>
  </si>
  <si>
    <t>Type of Axle-19 to Major Product</t>
  </si>
  <si>
    <t>Type of Axle-20 to Major Product</t>
  </si>
  <si>
    <t>Type of Axle-21 to Major Product</t>
  </si>
  <si>
    <t>Type of Axle-22 to Major Product</t>
  </si>
  <si>
    <t>Type of Axle-23 to Major Product</t>
  </si>
  <si>
    <t>Type of Axle-24 to Major Product</t>
  </si>
  <si>
    <t>Type of Axle-25 to Major Product</t>
  </si>
  <si>
    <t>Type of Axle-26 to Major Product</t>
  </si>
  <si>
    <t>Type of Axle-27 to Major Product</t>
  </si>
  <si>
    <t>Type of Axle-28 to Major Product</t>
  </si>
  <si>
    <t>Type of Axle-29 to Major Product</t>
  </si>
  <si>
    <t>Equivalent Product of Wheel</t>
  </si>
  <si>
    <t>Equivalent Product of Axle</t>
  </si>
  <si>
    <t>Total Equivalent Product Wheel</t>
  </si>
  <si>
    <t>Total Equivalent Product Axle</t>
  </si>
  <si>
    <t>SEC of Wheel</t>
  </si>
  <si>
    <t>SEC of Axle</t>
  </si>
  <si>
    <t>Minor to Major Product</t>
  </si>
  <si>
    <t>B1</t>
  </si>
  <si>
    <r>
      <t>FORM-Sk2</t>
    </r>
    <r>
      <rPr>
        <b/>
        <vertAlign val="subscript"/>
        <sz val="20"/>
        <color indexed="9"/>
        <rFont val="Arial"/>
        <family val="2"/>
      </rPr>
      <t xml:space="preserve"> </t>
    </r>
    <r>
      <rPr>
        <b/>
        <sz val="20"/>
        <color indexed="9"/>
        <rFont val="Arial"/>
        <family val="2"/>
      </rPr>
      <t>(Details of Production and Energy Consumption)</t>
    </r>
  </si>
  <si>
    <t>A2.1</t>
  </si>
  <si>
    <t>A2.2</t>
  </si>
  <si>
    <t>A2.3</t>
  </si>
  <si>
    <t>A2.4</t>
  </si>
  <si>
    <t>A2.5</t>
  </si>
  <si>
    <t>A3.1</t>
  </si>
  <si>
    <t>A3.2</t>
  </si>
  <si>
    <t>A3.3</t>
  </si>
  <si>
    <t>A3.4</t>
  </si>
  <si>
    <t>A3.5</t>
  </si>
  <si>
    <t>A4.1</t>
  </si>
  <si>
    <t>A4.2</t>
  </si>
  <si>
    <t>A4.3</t>
  </si>
  <si>
    <t>A4.4</t>
  </si>
  <si>
    <t>A4.5</t>
  </si>
  <si>
    <t>A5.1</t>
  </si>
  <si>
    <t>A5.2</t>
  </si>
  <si>
    <t>A5.3</t>
  </si>
  <si>
    <t>A5.4</t>
  </si>
  <si>
    <t>A5.5</t>
  </si>
  <si>
    <t>A6.1</t>
  </si>
  <si>
    <t>A6.2</t>
  </si>
  <si>
    <t>A6.3</t>
  </si>
  <si>
    <t>A6.4</t>
  </si>
  <si>
    <t>A6.5</t>
  </si>
  <si>
    <t>A7.1</t>
  </si>
  <si>
    <t>A7.2</t>
  </si>
  <si>
    <t>A7.3</t>
  </si>
  <si>
    <t>A7.4</t>
  </si>
  <si>
    <t>A7.5</t>
  </si>
  <si>
    <t>A8.1</t>
  </si>
  <si>
    <t>A8.2</t>
  </si>
  <si>
    <t>A8.3</t>
  </si>
  <si>
    <t>A8.4</t>
  </si>
  <si>
    <t>A8.5</t>
  </si>
  <si>
    <t>A9.1</t>
  </si>
  <si>
    <t>A9.2</t>
  </si>
  <si>
    <t>A9.3</t>
  </si>
  <si>
    <t>A9.4</t>
  </si>
  <si>
    <t>A9.5</t>
  </si>
  <si>
    <t>A10.1</t>
  </si>
  <si>
    <t>A10.2</t>
  </si>
  <si>
    <t>A10.3</t>
  </si>
  <si>
    <t>A10.4</t>
  </si>
  <si>
    <t>A10.5</t>
  </si>
  <si>
    <t>Type of Wheel Product-10</t>
  </si>
  <si>
    <t>A11.1</t>
  </si>
  <si>
    <t>A11.2</t>
  </si>
  <si>
    <t>A11.3</t>
  </si>
  <si>
    <t>A11.4</t>
  </si>
  <si>
    <t>A11.5</t>
  </si>
  <si>
    <t>B2</t>
  </si>
  <si>
    <t>B4</t>
  </si>
  <si>
    <t>B5</t>
  </si>
  <si>
    <t>B16.5</t>
  </si>
  <si>
    <t>B17.3</t>
  </si>
  <si>
    <t>B17.4</t>
  </si>
  <si>
    <t>B17.5</t>
  </si>
  <si>
    <t>B19</t>
  </si>
  <si>
    <t>B19.1</t>
  </si>
  <si>
    <t>B19.2</t>
  </si>
  <si>
    <t>B19.3</t>
  </si>
  <si>
    <t>B19.4</t>
  </si>
  <si>
    <t>B19.5</t>
  </si>
  <si>
    <t>B20</t>
  </si>
  <si>
    <t>B20.1</t>
  </si>
  <si>
    <t>B20.2</t>
  </si>
  <si>
    <t>B20.3</t>
  </si>
  <si>
    <t>B20.4</t>
  </si>
  <si>
    <t>B20.5</t>
  </si>
  <si>
    <t>B21</t>
  </si>
  <si>
    <t>B21.1</t>
  </si>
  <si>
    <t>B21.2</t>
  </si>
  <si>
    <t>B21.3</t>
  </si>
  <si>
    <t>B21.4</t>
  </si>
  <si>
    <t>B21.5</t>
  </si>
  <si>
    <t>B22</t>
  </si>
  <si>
    <t>B22.1</t>
  </si>
  <si>
    <t>B22.2</t>
  </si>
  <si>
    <t>B22.3</t>
  </si>
  <si>
    <t>B22.4</t>
  </si>
  <si>
    <t>B22.5</t>
  </si>
  <si>
    <t>B23</t>
  </si>
  <si>
    <t>B23.1</t>
  </si>
  <si>
    <t>B23.2</t>
  </si>
  <si>
    <t>B23.3</t>
  </si>
  <si>
    <t>B23.4</t>
  </si>
  <si>
    <t>B23.5</t>
  </si>
  <si>
    <t>B24</t>
  </si>
  <si>
    <t>B24.1</t>
  </si>
  <si>
    <t>B24.2</t>
  </si>
  <si>
    <t>B24.3</t>
  </si>
  <si>
    <t>B24.4</t>
  </si>
  <si>
    <t>B24.5</t>
  </si>
  <si>
    <t>B25</t>
  </si>
  <si>
    <t>B25.1</t>
  </si>
  <si>
    <t>B25.2</t>
  </si>
  <si>
    <t>B25.3</t>
  </si>
  <si>
    <t>B25.4</t>
  </si>
  <si>
    <t>B25.5</t>
  </si>
  <si>
    <t>B26</t>
  </si>
  <si>
    <t>B26.1</t>
  </si>
  <si>
    <t>B26.2</t>
  </si>
  <si>
    <t>B26.3</t>
  </si>
  <si>
    <t>B26.4</t>
  </si>
  <si>
    <t>B26.5</t>
  </si>
  <si>
    <t>B27</t>
  </si>
  <si>
    <t>B27.1</t>
  </si>
  <si>
    <t>B27.2</t>
  </si>
  <si>
    <t>B27.3</t>
  </si>
  <si>
    <t>B27.4</t>
  </si>
  <si>
    <t>B27.5</t>
  </si>
  <si>
    <t>B28</t>
  </si>
  <si>
    <t>B28.1</t>
  </si>
  <si>
    <t>B28.2</t>
  </si>
  <si>
    <t>B28.3</t>
  </si>
  <si>
    <t>B28.4</t>
  </si>
  <si>
    <t>B28.5</t>
  </si>
  <si>
    <t>B29</t>
  </si>
  <si>
    <t>B29.1</t>
  </si>
  <si>
    <t>B29.2</t>
  </si>
  <si>
    <t>B29.3</t>
  </si>
  <si>
    <t>B29.4</t>
  </si>
  <si>
    <t>B29.5</t>
  </si>
  <si>
    <t>B30</t>
  </si>
  <si>
    <t>B30.1</t>
  </si>
  <si>
    <t>B30.2</t>
  </si>
  <si>
    <t>B30.3</t>
  </si>
  <si>
    <t>B30.4</t>
  </si>
  <si>
    <t>B30.5</t>
  </si>
  <si>
    <t>C1</t>
  </si>
  <si>
    <t>C2</t>
  </si>
  <si>
    <t>C3</t>
  </si>
  <si>
    <t>Type of Wheel-10 to Major Product</t>
  </si>
  <si>
    <t>Specify the Name</t>
  </si>
  <si>
    <t>Furnace-1</t>
  </si>
  <si>
    <t>Type of Fuel - 2 Consumption 
(Specify the Name of Fuel Consume)</t>
  </si>
  <si>
    <t>Type of Fuel - 3 Consumption 
(Specify the Name of Fuel Consume)</t>
  </si>
  <si>
    <t>Type of Fuel - 4 Consumption 
(Specify the Name of Fuel Consume)</t>
  </si>
  <si>
    <t>Quantity of material processed</t>
  </si>
  <si>
    <t>Percentage of Electricity Utilization</t>
  </si>
  <si>
    <t>Percentage of Fuel Utilization</t>
  </si>
  <si>
    <t>Form 1
[See rule 3]</t>
  </si>
  <si>
    <t>Product 1</t>
  </si>
  <si>
    <t>Product 2</t>
  </si>
  <si>
    <t>Product 3</t>
  </si>
  <si>
    <t>Product (Please add extra rows in case of additional products)</t>
  </si>
  <si>
    <t>TOE/Tonne</t>
  </si>
  <si>
    <t>Million kWh</t>
  </si>
  <si>
    <t>Throughput (Total Crude Oil Processed)</t>
  </si>
  <si>
    <t>SRFT</t>
  </si>
  <si>
    <t>MMBTU</t>
  </si>
  <si>
    <t>Energy Input Details</t>
  </si>
  <si>
    <t>Input energy purchase</t>
  </si>
  <si>
    <t>Net input energy (at DISCOM Periphery after adjusting the transmission losses and energy traded)</t>
  </si>
  <si>
    <t>Total Energy billed (is the Net energy billed, adjusted for energy traded))</t>
  </si>
  <si>
    <t>GTKm</t>
  </si>
  <si>
    <t>Diesel Consumption for Gross Tonne Kilometrage (for Passenger)</t>
  </si>
  <si>
    <t>KL</t>
  </si>
  <si>
    <t>Diesel Consumption for Gross Tonne Kilometrage (for Goods)</t>
  </si>
  <si>
    <t>Electricity Consumption for Gross Tonne Kilometrage (for Passenger)</t>
  </si>
  <si>
    <t>Electricity Consumption for Gross Tonne Kilometrage (for Goods)</t>
  </si>
  <si>
    <t>L/1000GTKm</t>
  </si>
  <si>
    <t>kWh/1000GTKm</t>
  </si>
  <si>
    <t>No of units</t>
  </si>
  <si>
    <t>Kgoe/ Eq. Unit</t>
  </si>
  <si>
    <t>Commercial Building</t>
  </si>
  <si>
    <t>Sl</t>
  </si>
  <si>
    <t>N/A</t>
  </si>
  <si>
    <t>Name or Type of the Wheel</t>
  </si>
  <si>
    <t>Name or Type of the Axle</t>
  </si>
  <si>
    <t>MWh</t>
  </si>
  <si>
    <t>Rated Capacity of Transformer</t>
  </si>
  <si>
    <t>MVA</t>
  </si>
  <si>
    <t>Electrical SEC</t>
  </si>
  <si>
    <t>kWh/Units</t>
  </si>
  <si>
    <t>Thermal SEC</t>
  </si>
  <si>
    <t>kCal/Units</t>
  </si>
  <si>
    <t>Total Electrical energy consumption</t>
  </si>
  <si>
    <t>No of Units</t>
  </si>
  <si>
    <t>Coal/Other Solid Fuel Consumption</t>
  </si>
  <si>
    <t>Thermal Energy Used in Process Heating</t>
  </si>
  <si>
    <t>Thermal Energy Used in Other Than Production Process</t>
  </si>
  <si>
    <t xml:space="preserve">Thermal Energy Used in Production Process </t>
  </si>
  <si>
    <t>Quantity used for Power Generation (DG Set)</t>
  </si>
  <si>
    <t xml:space="preserve">Quantity used for Production Process </t>
  </si>
  <si>
    <t>Quantity used for Other Than Production Process</t>
  </si>
  <si>
    <t>Quantity used for Process Heating</t>
  </si>
  <si>
    <t>Other Liquid Fuel-1 
(Specify the Name of the fuels)</t>
  </si>
  <si>
    <t>Other Liquid Fuel-2 
(Specify the Name of the fuels)</t>
  </si>
  <si>
    <t>Other Liquid Fuel-3 
(Specify the Name of the fuels)</t>
  </si>
  <si>
    <t>Total Liquid Energy Used in Process Heating</t>
  </si>
  <si>
    <t>Quantity used for Production Process</t>
  </si>
  <si>
    <t>Total Gaseous Energy Used in Other Than Production Process</t>
  </si>
  <si>
    <t>Total Gaseous Energy Used in Process Heating</t>
  </si>
  <si>
    <t xml:space="preserve"> Total Thermal Energy Used in Production Process</t>
  </si>
  <si>
    <t xml:space="preserve"> Total Thermal Energy Used in Other Than Production Process</t>
  </si>
  <si>
    <t xml:space="preserve"> Total Thermal Energy Used in Process Heating</t>
  </si>
  <si>
    <t>Solid Fuels (Coal/Other Solid Fuels)</t>
  </si>
  <si>
    <t>Liquid Fuel (FO/HSD/LDO/Other Liquid Fuel-1/Other Liquid Fuel-2/Other Liquid Fuel-3)</t>
  </si>
  <si>
    <t>Total Solid Energy Used in in Production Process</t>
  </si>
  <si>
    <t>Total Solid Energy Used in Other Than Production Process</t>
  </si>
  <si>
    <t>Total HSD Consumption as fuel</t>
  </si>
  <si>
    <t>Total LDO Consumption as fuel</t>
  </si>
  <si>
    <t>Total Consumption as fuel</t>
  </si>
  <si>
    <t>Total NG Consumption as fuel</t>
  </si>
  <si>
    <t>Total LPG Consumption as fuel</t>
  </si>
  <si>
    <t>Number of Equated</t>
  </si>
  <si>
    <t>Remark</t>
  </si>
  <si>
    <t>Equipment Name</t>
  </si>
  <si>
    <t>Code Specification/
Equipment Sr No</t>
  </si>
  <si>
    <t>Electricity Consumption
(In Lakh kWh)</t>
  </si>
  <si>
    <t>Thermal Consumption
(In Million kCal)</t>
  </si>
  <si>
    <t>Note: Energy Management System Data is required for Import of Equipment (Both Eelctrical and Thermal Energy)</t>
  </si>
  <si>
    <t>Unit
(No of Qty)</t>
  </si>
  <si>
    <t xml:space="preserve">Total Import Energy </t>
  </si>
  <si>
    <t>Solid Fuel Consumption</t>
  </si>
  <si>
    <t>Gaseous Fuel Consumption</t>
  </si>
  <si>
    <t>Total Energy Consumption</t>
  </si>
  <si>
    <t>Total Energy Consumption within Plant
(Electrical+Thermal)</t>
  </si>
  <si>
    <t>Kgoe</t>
  </si>
  <si>
    <t>Weighted Average Heat Rate of plant</t>
  </si>
  <si>
    <t>Performance Indicator Details</t>
  </si>
  <si>
    <t>No of Equated Units</t>
  </si>
  <si>
    <t>Gate to Gate Specific Energy Consumption (without Normalization)</t>
  </si>
  <si>
    <t xml:space="preserve">Notified Specific Energy Consumption </t>
  </si>
  <si>
    <t>Normalization Factors</t>
  </si>
  <si>
    <t>Notional Energy for Power Mix</t>
  </si>
  <si>
    <t>Notional Energy For Other Factors</t>
  </si>
  <si>
    <t>Notional Energy For Start &amp; Stop</t>
  </si>
  <si>
    <t>Kgoe/No of Equated Units</t>
  </si>
  <si>
    <t>Kgoe/No of Units</t>
  </si>
  <si>
    <t>Normalization Factor for Start-Stop</t>
  </si>
  <si>
    <t>Process 1</t>
  </si>
  <si>
    <t>Process 2</t>
  </si>
  <si>
    <t>Process 3</t>
  </si>
  <si>
    <t>No. of running hours</t>
  </si>
  <si>
    <t>Cold to Hot start due to external factors</t>
  </si>
  <si>
    <t>Nos</t>
  </si>
  <si>
    <t>Cold to Hot start due to external factors (Electrical Energy Consumption)</t>
  </si>
  <si>
    <t>Cold to Hot start due to external factors (Thermal Energy Consumption)</t>
  </si>
  <si>
    <t>Hot to Cold stop due to external factor (Electrical Energy Consumption)</t>
  </si>
  <si>
    <t>Thermal Energy Normalization</t>
  </si>
  <si>
    <t>Energy to be subtracted w.r.t. Cold startup  for Thermal Energy Consumption</t>
  </si>
  <si>
    <t>5 AY-5 BY</t>
  </si>
  <si>
    <t>Energy to be subtracted w.r.t. Thermal Energy Consumption</t>
  </si>
  <si>
    <t>Electrical Energy Normalization</t>
  </si>
  <si>
    <t>Energy to be subtracted w.r.t. Cold start up for Electrical Energy Consumption</t>
  </si>
  <si>
    <t>IF(4 AY&gt;4 BY,(4 AY-4 BY)*1 AY/10, (4 AY-4 BY)*I BY/10)</t>
  </si>
  <si>
    <t xml:space="preserve">Energy to be subtracted w.r.t. Hot to Cold Stop </t>
  </si>
  <si>
    <t>IF(6 AY&gt;6 BY,(6 AY-6 BY)*1 AY/10, (6 AY-6 BY)*1 BY/10)</t>
  </si>
  <si>
    <t>Energy to be subtracted w.r.t.  Electrical and Thermal Energy Consumption</t>
  </si>
  <si>
    <t>(8)+(9)+(10)</t>
  </si>
  <si>
    <t>Total Energy to be subtracted w.r.t.  Electrical and Thermal Energy Consumption</t>
  </si>
  <si>
    <t>IF(AND(E3="Yes",F3="Yes"),11 P-1 AY+11 P-2 AY+11 P-3 AY,0)</t>
  </si>
  <si>
    <t>D.2</t>
  </si>
  <si>
    <t>Other Solid Fuel Consumptio
(Specify the Name of the fuels)</t>
  </si>
  <si>
    <t>Total working Hours in ratio of standard units</t>
  </si>
  <si>
    <t>Hrs/SU</t>
  </si>
  <si>
    <t>Total Production in ratio of standard units</t>
  </si>
  <si>
    <t>Quantity Export to other units from out of boundry, if any</t>
  </si>
  <si>
    <t>Detail of Shop-3 (SSS)</t>
  </si>
  <si>
    <t>(LRS)</t>
  </si>
  <si>
    <t>(PPS)</t>
  </si>
  <si>
    <t>(SSS)</t>
  </si>
  <si>
    <t>(BS)</t>
  </si>
  <si>
    <t>(TMS)</t>
  </si>
  <si>
    <t>(CS)</t>
  </si>
  <si>
    <t>(HMS)</t>
  </si>
  <si>
    <t>(LMS)</t>
  </si>
  <si>
    <t>(CBS)</t>
  </si>
  <si>
    <t>Total Equated Locos Production in ratio of Standard Units</t>
  </si>
  <si>
    <t>Detail of Shop-1 
(Loco Rebuilding Shop, LRS)</t>
  </si>
  <si>
    <t>Daily Average Usages</t>
  </si>
  <si>
    <t>Per Day</t>
  </si>
  <si>
    <t>Load Factor</t>
  </si>
  <si>
    <t>For Furnace Details</t>
  </si>
  <si>
    <t>Furnace-2</t>
  </si>
  <si>
    <t>Furnace-3</t>
  </si>
  <si>
    <t>Furnace-4</t>
  </si>
  <si>
    <t>Furnace-5</t>
  </si>
  <si>
    <t>TR</t>
  </si>
  <si>
    <t>Refrigerant Type</t>
  </si>
  <si>
    <t>Value</t>
  </si>
  <si>
    <t>Design Specific power consunsumption</t>
  </si>
  <si>
    <t>kWh/TR</t>
  </si>
  <si>
    <t>Number of AHU Connected</t>
  </si>
  <si>
    <t>Number</t>
  </si>
  <si>
    <t>Wt. Avg of Chilled Flow water per Hour</t>
  </si>
  <si>
    <t>m3/hr</t>
  </si>
  <si>
    <t>Chilled water pump consumption</t>
  </si>
  <si>
    <t>Average Chilled water leaving temperature</t>
  </si>
  <si>
    <t>Average Chilled water entering temperature</t>
  </si>
  <si>
    <t>Average Refrigerant Temperature in evaporator</t>
  </si>
  <si>
    <t>Average Evaporator approach</t>
  </si>
  <si>
    <t>Average Refrigerant Temperature in condensor</t>
  </si>
  <si>
    <t>Average condensor approach</t>
  </si>
  <si>
    <t>Average condensor water leaving temperature</t>
  </si>
  <si>
    <t>Average condensor water entering temperature</t>
  </si>
  <si>
    <t>Condensor water pump consumption</t>
  </si>
  <si>
    <t xml:space="preserve">Chiller power consumption </t>
  </si>
  <si>
    <t>COP of the system</t>
  </si>
  <si>
    <t>Running capacity</t>
  </si>
  <si>
    <t>Operating Specific power consumption</t>
  </si>
  <si>
    <t>For Chiller Details</t>
  </si>
  <si>
    <t>Chiller-1</t>
  </si>
  <si>
    <t>Normalization Factor- Others</t>
  </si>
  <si>
    <t>Descriptions</t>
  </si>
  <si>
    <t>Basis/ Calculations</t>
  </si>
  <si>
    <t>kcal/kwh</t>
  </si>
  <si>
    <t xml:space="preserve">Biomass Gross Calorific Value </t>
  </si>
  <si>
    <t>Solid Alternate Fuel Gross Calorific  Value</t>
  </si>
  <si>
    <t>Liquid Alternate Fuel Gross Calorific Value</t>
  </si>
  <si>
    <t>Normalized Gate to Gate Specific Energy Consumption</t>
  </si>
  <si>
    <t>Additional Electrical &amp; Thermal Energy Consumed due to Environmental Concern</t>
  </si>
  <si>
    <t>Biomass replacement with Fossil fuel due to un-availability used in the process</t>
  </si>
  <si>
    <t>Alternate Solid Fuel replacement with Fossil fuel due to un-availability used in the process</t>
  </si>
  <si>
    <t>Alternate Liquid Fuel replacement with Fossil fuel due to un-availability used in the process</t>
  </si>
  <si>
    <t>Additional Electrical &amp; Thermal Energy Consumed due to commissioning of Equipment (Construction Phase)</t>
  </si>
  <si>
    <t xml:space="preserve">Electrical &amp; Thermal Energy Consumed due to commissioning of New process Line/Unit till it attains 70% of Capacity Utilization </t>
  </si>
  <si>
    <t>Electrical &amp; Thermal Energy to be Normalized consumed due to unforeseen circumstances</t>
  </si>
  <si>
    <t>Thermal Energy consumption for WHR</t>
  </si>
  <si>
    <t>Thermal Energy to be normalized for WHR</t>
  </si>
  <si>
    <t>Energy to be added for Power generation of a line/unit till it attains 70% of Capacity Utilization</t>
  </si>
  <si>
    <t xml:space="preserve">Energy to be subtracted </t>
  </si>
  <si>
    <t xml:space="preserve"> Million kcal</t>
  </si>
  <si>
    <t>Renewable Energy Certificate Normalization</t>
  </si>
  <si>
    <t>Target Saving to be achieved (PAT obligation)</t>
  </si>
  <si>
    <t xml:space="preserve">Target Saving Achieved </t>
  </si>
  <si>
    <t>Additional Saving achieved (After PAT obligation)</t>
  </si>
  <si>
    <t>Thermal energy conversion for REC and Preferential tariff</t>
  </si>
  <si>
    <t>Thermal Energy to be Normalized for REC and preferential tariff power sell under REC mechanism</t>
  </si>
  <si>
    <t xml:space="preserve">List of Equipment and Energy consumed during project activity up to commissining during the Assessment year  </t>
  </si>
  <si>
    <t xml:space="preserve">List of additional Equipment installed due to Environmental Concern after baseline year </t>
  </si>
  <si>
    <t>Equipment Sr No</t>
  </si>
  <si>
    <t>Section</t>
  </si>
  <si>
    <t>Date of Commissioning</t>
  </si>
  <si>
    <t>Electrical Rated Capacity</t>
  </si>
  <si>
    <t>Thermal Rated Capacity</t>
  </si>
  <si>
    <t xml:space="preserve">Running Load </t>
  </si>
  <si>
    <t>Remarks</t>
  </si>
  <si>
    <t>Million kcal/annum</t>
  </si>
  <si>
    <t>Hours/ Annum</t>
  </si>
  <si>
    <t>Total</t>
  </si>
  <si>
    <t>Equipment wise Energy Meter Reading or Energy Management System Data required in support of the claim</t>
  </si>
  <si>
    <t>Equipment wise Document related to consumption of Liquid Fuel, Solid Fuel Aleternate Fuel is required in support of the claim</t>
  </si>
  <si>
    <t>(A)</t>
  </si>
  <si>
    <t>(B)</t>
  </si>
  <si>
    <t>No of Panels</t>
  </si>
  <si>
    <t>Transformer Capacity</t>
  </si>
  <si>
    <t>Installed Capacity</t>
  </si>
  <si>
    <t>Plant Load Factor (PLF)</t>
  </si>
  <si>
    <t>KVA</t>
  </si>
  <si>
    <t>Detail of Shop-2 
(Power Pack Shop, PPS)</t>
  </si>
  <si>
    <t>Detail of Shop-4 
(Bogie Shop, BS)</t>
  </si>
  <si>
    <t>Detail of Shop-5 
(Traction Machine Shop, TMS)</t>
  </si>
  <si>
    <t>Detail of Shop-6 
(Coil Shop, CS)</t>
  </si>
  <si>
    <t>Detail of Shop-7 
(Heavy Machine Shop, HMS)</t>
  </si>
  <si>
    <t>Detail of Shop-8 
(Light Machine Shop, LMS)</t>
  </si>
  <si>
    <t>Detail of Shop-9 
(Carbon Brush Shop, CBS)</t>
  </si>
  <si>
    <t>Basis
(Annual)</t>
  </si>
  <si>
    <t>Service
(Goods/Passenger)</t>
  </si>
  <si>
    <t>Rated in HP</t>
  </si>
  <si>
    <t>Particulars
(Type of Loco)</t>
  </si>
  <si>
    <t>Units
(No of Units)</t>
  </si>
  <si>
    <t>Production of Locomotives Details</t>
  </si>
  <si>
    <t>Total Locomotive Produced</t>
  </si>
  <si>
    <t>Average of Electrical SEC</t>
  </si>
  <si>
    <t>Average of Thermal SEC</t>
  </si>
  <si>
    <t>Total Electrical Energy Consumed</t>
  </si>
  <si>
    <t>Total Thermal Energy Consumed</t>
  </si>
  <si>
    <t>Sr. No
1.</t>
  </si>
  <si>
    <t>Quantity used for Production Process (Including used in machinery and material transportation with in boundary)</t>
  </si>
  <si>
    <t>Thermal Energy Used in Production Process  (Including used in machinery and material transportation with in boundary)</t>
  </si>
  <si>
    <t>Quantity used for Production Process  (Including used in machinery and material transportation with in boundary)</t>
  </si>
  <si>
    <t>Thermal Energy Used in Production Process (Including used in machinery and material transportation with in boundary)</t>
  </si>
  <si>
    <t xml:space="preserve">Quantity used for Production Process (Including used in machinery and material transportation with in boundary) </t>
  </si>
  <si>
    <t xml:space="preserve">Thermal Energy Used in Production Process (Including used in machinery and material transportation with in boundary) </t>
  </si>
  <si>
    <t>Other Gaseous Fuels-1</t>
  </si>
  <si>
    <t>Other Gaseous Fuels-2</t>
  </si>
  <si>
    <t>Total Gaseous Energy Used in Production Process (Including used in machinery and material transportation with in boundary)</t>
  </si>
  <si>
    <t>Production of Locomotives
(Data to be filled by CLW and DLW)</t>
  </si>
  <si>
    <t>Detail of Equated Wheel Production</t>
  </si>
  <si>
    <t>Detail of Equated Axle Production</t>
  </si>
  <si>
    <t>C.2.2</t>
  </si>
  <si>
    <t>I ……………………………………………….........................…..solemnly declare that to the best of my knowledge the information given in the above there to is correct and complete.</t>
  </si>
  <si>
    <t>Particulars
(Type of Coach)</t>
  </si>
  <si>
    <t>(xxii)</t>
  </si>
  <si>
    <t>(xxiii)</t>
  </si>
  <si>
    <t>(xxiv)</t>
  </si>
  <si>
    <t>(xxv)</t>
  </si>
  <si>
    <t>Production of Coaches
(Data to be filled by RCF and ICF)</t>
  </si>
  <si>
    <t>Basis/ 
Calculation</t>
  </si>
  <si>
    <t>Production of Wheel and Axle
(Data to be filled by RWF)</t>
  </si>
  <si>
    <t>A.1</t>
  </si>
  <si>
    <t>A.2</t>
  </si>
  <si>
    <t>A.3.1</t>
  </si>
  <si>
    <t>A3.1.1</t>
  </si>
  <si>
    <t>A3.1.2</t>
  </si>
  <si>
    <t>A3.1.3</t>
  </si>
  <si>
    <t>A3.1.4</t>
  </si>
  <si>
    <t>A3.1.5</t>
  </si>
  <si>
    <t>A3.1.6</t>
  </si>
  <si>
    <t>A.3.2</t>
  </si>
  <si>
    <t>A3.2.1</t>
  </si>
  <si>
    <t>A3.2.2</t>
  </si>
  <si>
    <t>A3.2.3</t>
  </si>
  <si>
    <t>A3.2.4</t>
  </si>
  <si>
    <t>A3.2.5</t>
  </si>
  <si>
    <t>A3.2.6</t>
  </si>
  <si>
    <t>A.4.1</t>
  </si>
  <si>
    <t>A.4.2</t>
  </si>
  <si>
    <t>A.4.3</t>
  </si>
  <si>
    <t>A.4.4</t>
  </si>
  <si>
    <t>A.4.5</t>
  </si>
  <si>
    <t>A.4.6</t>
  </si>
  <si>
    <t>A.4.7</t>
  </si>
  <si>
    <t>A.4.8</t>
  </si>
  <si>
    <t>A.4.9</t>
  </si>
  <si>
    <t>B.1</t>
  </si>
  <si>
    <t>B.1.1</t>
  </si>
  <si>
    <t>B.1.2</t>
  </si>
  <si>
    <t>B.1.3</t>
  </si>
  <si>
    <t>B.1.4</t>
  </si>
  <si>
    <t>B.1.5</t>
  </si>
  <si>
    <t>B.2</t>
  </si>
  <si>
    <t>Details of Electricity Consumption</t>
  </si>
  <si>
    <t>Type of Axle Product-30</t>
  </si>
  <si>
    <t>Type of Axle-30 to Major Product</t>
  </si>
  <si>
    <t>Conversion  of Minor Equivalent Product to Major Equivalent Product</t>
  </si>
  <si>
    <t>SEC of Product</t>
  </si>
  <si>
    <t>Kgoe/No of Equated Wheel</t>
  </si>
  <si>
    <t>Kgoe/No of Equated Axle</t>
  </si>
  <si>
    <t>No of Equated Wheel</t>
  </si>
  <si>
    <t>No of Equated Axle</t>
  </si>
  <si>
    <t>Conversion Factor for Equated Axle to Equated Wheel</t>
  </si>
  <si>
    <t>Details of Locomotive Production Performance</t>
  </si>
  <si>
    <t>Details of Coach Production Performance</t>
  </si>
  <si>
    <t>Type of Service</t>
  </si>
  <si>
    <t>Basis 
(Annual)</t>
  </si>
  <si>
    <t>Units 
(No of Units)</t>
  </si>
  <si>
    <t>Conversion Factor for Equivalent of Product</t>
  </si>
  <si>
    <t>A</t>
  </si>
  <si>
    <t>B</t>
  </si>
  <si>
    <t>J</t>
  </si>
  <si>
    <t>K</t>
  </si>
  <si>
    <t>L</t>
  </si>
  <si>
    <t>Total Coach Produced</t>
  </si>
  <si>
    <t>No of 
Equated Units</t>
  </si>
  <si>
    <t>Total No of Locomotive Productions</t>
  </si>
  <si>
    <t>Production of Coach Details</t>
  </si>
  <si>
    <t>Total No of Equated Coach Productions</t>
  </si>
  <si>
    <t>No of Equated Coach Units</t>
  </si>
  <si>
    <t>Final Equivalent Production</t>
  </si>
  <si>
    <t>No of Equivalent Units</t>
  </si>
  <si>
    <t>Equivalent Product</t>
  </si>
  <si>
    <t>A.5.1</t>
  </si>
  <si>
    <t>A.5.2</t>
  </si>
  <si>
    <t>A.5.3</t>
  </si>
  <si>
    <t>Total Production</t>
  </si>
  <si>
    <t>Gate to Gate Normalized Energy Consumption</t>
  </si>
  <si>
    <t>Details of information regarding Total Energy Consumed and Specific Energy Consumption Per unit of Production</t>
  </si>
  <si>
    <t>Section-A (General Information Details)</t>
  </si>
  <si>
    <t>Sr No.</t>
  </si>
  <si>
    <t>Section - B (Production and Energy Consumption Details)</t>
  </si>
  <si>
    <t>Aluminium, Cement, Chlor Alkali, Iron &amp; Steel, Fertilizer, Pulp &amp; Paper, Textile, and Petro-Chemical sectors notified as Designated Consumers</t>
  </si>
  <si>
    <t>(a)</t>
  </si>
  <si>
    <t>Name of Products</t>
  </si>
  <si>
    <t>(b)</t>
  </si>
  <si>
    <t>Energy Consumption Details</t>
  </si>
  <si>
    <t xml:space="preserve">(c) </t>
  </si>
  <si>
    <t>Thermal Power Stations (Coal/Oil/Gas/others) notified as Designated Consumer</t>
  </si>
  <si>
    <t>Petroleum Refinery notified as Designated Consumer</t>
  </si>
  <si>
    <t>Crude Oil Processed Details</t>
  </si>
  <si>
    <t>Thousand Barrels
(Mbbls)</t>
  </si>
  <si>
    <t>NRGF (Without Normalization)</t>
  </si>
  <si>
    <t>NRGF(Normalized)</t>
  </si>
  <si>
    <t>Total Electricity Consumed in the Plant</t>
  </si>
  <si>
    <t>Total Steam Exported/Consumed for Non-refinery opeartions</t>
  </si>
  <si>
    <t>MMBTU/Mbbls/NRGF 
(MBN)</t>
  </si>
  <si>
    <t>Electricity Distribution Companies notified as Designated Consumer</t>
  </si>
  <si>
    <t>Transmission and Distribution (T&amp;D) loss Details</t>
  </si>
  <si>
    <t>Railways units notified as Designated Consumer</t>
  </si>
  <si>
    <t>5.5.1</t>
  </si>
  <si>
    <t>Zonal Units Notified as Designated Consumers</t>
  </si>
  <si>
    <t>Gross Tonne Kilometrage</t>
  </si>
  <si>
    <t>Gross Tonne Kilometrage (For Diesel-Passenger)</t>
  </si>
  <si>
    <t>Gross Tonne Kilometrage (For Diesel-Goods)</t>
  </si>
  <si>
    <t>Gross Tonne Kilometrage (For Electrical-Passenger)</t>
  </si>
  <si>
    <t>Gross Tonne Kilometrage (For Electrical-Goods)</t>
  </si>
  <si>
    <t>Specific Energy Consumption of Diesel for Passenger (Without Normalization)</t>
  </si>
  <si>
    <t>Specific Energy Consumption of Diesel for Goods (Without Normalization)</t>
  </si>
  <si>
    <t>Specific Energy Consumption of Electrical for Passenger(Without Normalization)</t>
  </si>
  <si>
    <t>Specific Energy Consumption of Electrical for Goods (Without Normalization)</t>
  </si>
  <si>
    <t>Specific Energy Consumption of Diesel for Passenger (With Normalization)</t>
  </si>
  <si>
    <t>Specific Energy Consumption of Diesel for Goods (With Normalization)</t>
  </si>
  <si>
    <t>Specific Energy Consumption of Electrical for Passenger(With Normalization)</t>
  </si>
  <si>
    <t>Specific Energy Consumption of Electrical for Goods (With Normalization)</t>
  </si>
  <si>
    <t>5.5.2</t>
  </si>
  <si>
    <t>Railway Production Units Notified as Designated Consumer</t>
  </si>
  <si>
    <t>Commercial Building or establishments - Hotels notified as Designated Consumer</t>
  </si>
  <si>
    <t>Building Area</t>
  </si>
  <si>
    <t>Total Built up area</t>
  </si>
  <si>
    <t>m2</t>
  </si>
  <si>
    <t xml:space="preserve">Air-conditioned area </t>
  </si>
  <si>
    <t xml:space="preserve">Non-Airconditioned area </t>
  </si>
  <si>
    <t>Gross Floor area</t>
  </si>
  <si>
    <t xml:space="preserve">Public area </t>
  </si>
  <si>
    <t>Service area</t>
  </si>
  <si>
    <t>Covered Parking Area</t>
  </si>
  <si>
    <t>kwh</t>
  </si>
  <si>
    <t>Specific Energy Consumption (Without Normalization)</t>
  </si>
  <si>
    <t>TOE/1000 m2/year</t>
  </si>
  <si>
    <t>Section - C (Sector-wise as well as sub-sector wise pro-forma details)</t>
  </si>
  <si>
    <t>Pro-forma in which the details to be furnished</t>
  </si>
  <si>
    <t>Thermal Power Plant
(Coal/Oil/Gas)</t>
  </si>
  <si>
    <t>Hotels</t>
  </si>
  <si>
    <t>Petrochemicals</t>
  </si>
  <si>
    <t>Sm</t>
  </si>
  <si>
    <t>Process 1-Specify name of the Process</t>
  </si>
  <si>
    <t>Hot to Cold stop due to external factor</t>
  </si>
  <si>
    <t>Hours</t>
  </si>
  <si>
    <t>Total Running hour of the Process</t>
  </si>
  <si>
    <t>Process 2-Specify name of the Process</t>
  </si>
  <si>
    <t>Process 3-Specify name of the Process</t>
  </si>
  <si>
    <t>Miscellaneous Data #</t>
  </si>
  <si>
    <t>J1</t>
  </si>
  <si>
    <t xml:space="preserve">Additional Equipment installation after baseline year due to Environmental Concern </t>
  </si>
  <si>
    <t>Additional Electrical Energy Consumed</t>
  </si>
  <si>
    <t>Additional Thermal Energy Consumed</t>
  </si>
  <si>
    <t>J2</t>
  </si>
  <si>
    <t>Biomass replacement with Fossil fuel due to Biomass un-availability (used in the process)</t>
  </si>
  <si>
    <t>Alternate Solid Fuel replacement with Fossil fuel due to Alternate Solid Fuel un-availability (used in the process)</t>
  </si>
  <si>
    <t>Alternate Liquid Fuel replacement with Fossil fuel due to Alternate Liquid Fuel un-availability (used in the process)</t>
  </si>
  <si>
    <t>J 3</t>
  </si>
  <si>
    <t>Project Activities (Construction Phase)</t>
  </si>
  <si>
    <t>Electrical Energy Consumed due to commissioning of Equipment</t>
  </si>
  <si>
    <t>Thermal Energy Consumed due to commissioning of Equipment</t>
  </si>
  <si>
    <t>J 4</t>
  </si>
  <si>
    <t>New Line/Unit Commissioning</t>
  </si>
  <si>
    <t xml:space="preserve">Electrical Energy Consumed due to commissioning of New process Line/Unit till it attains 70% of Capacity Utilization </t>
  </si>
  <si>
    <t xml:space="preserve">Thermal Energy Consumed due to commissioning of New Process Line/Unit till it attains 70% of Capacity Utilization </t>
  </si>
  <si>
    <t>Date of Commissioning (70% Capacity Utilization)</t>
  </si>
  <si>
    <t>Net Electricity Generation till new line/unit attains 70% Capacity Utilization</t>
  </si>
  <si>
    <t>J 5</t>
  </si>
  <si>
    <t>Unforeseen Circumstances</t>
  </si>
  <si>
    <t>Electrical Energy to be Normalized</t>
  </si>
  <si>
    <t>Thermal Energy to be Normalized</t>
  </si>
  <si>
    <t># Authentic documents in support of claim in Thermal and Electrical Energy is required</t>
  </si>
  <si>
    <t>Documentation for Normalization</t>
  </si>
  <si>
    <t>Power Mix-Document Available for Normalization</t>
  </si>
  <si>
    <t>Product Mix-Document Available for Normalization</t>
  </si>
  <si>
    <t>Other Factors -  Documents available for Normalization</t>
  </si>
  <si>
    <t>Start &amp; Stop- Documents available for Normalization</t>
  </si>
  <si>
    <t>Through Waste Heat Recovery</t>
  </si>
  <si>
    <t xml:space="preserve">WHR Capacity </t>
  </si>
  <si>
    <t xml:space="preserve">Annual Generation </t>
  </si>
  <si>
    <t>WHR Running Hours</t>
  </si>
  <si>
    <t>Steam Generation for Process</t>
  </si>
  <si>
    <t>TPA</t>
  </si>
  <si>
    <t>Percentage conversion to conventional steam generation</t>
  </si>
  <si>
    <t>Steam Pressure</t>
  </si>
  <si>
    <t>Steam Temperature</t>
  </si>
  <si>
    <t>Steam Enthalpy</t>
  </si>
  <si>
    <t>Chiller Capacity</t>
  </si>
  <si>
    <t>Total TR Production from Chiller for Process</t>
  </si>
  <si>
    <t>Percentage conversion to conventional Chiller</t>
  </si>
  <si>
    <r>
      <rPr>
        <sz val="11"/>
        <color indexed="8"/>
        <rFont val="Arial"/>
        <family val="2"/>
      </rPr>
      <t>⁰C</t>
    </r>
  </si>
  <si>
    <t>Average Total Moisture</t>
  </si>
  <si>
    <t>(i)+(ii)+(iii)</t>
  </si>
  <si>
    <t>(iv)+(xiv)</t>
  </si>
  <si>
    <t>C.1(xv)-C.5</t>
  </si>
  <si>
    <t>(xvi)x860/10</t>
  </si>
  <si>
    <t>(xiii)x(iv)/10</t>
  </si>
  <si>
    <t>C.2.3</t>
  </si>
  <si>
    <t>C.2.1.(iii)+C.2.2.(v)+C.2.3.(ii)</t>
  </si>
  <si>
    <t>IF(C.5&gt;(C.1(xv)),((C.3-C.4)-(C.5-(C.1(xv)))),(C.1(iv)+C.1(xvi)+C.3-C.4))</t>
  </si>
  <si>
    <t>(v)+(vi)</t>
  </si>
  <si>
    <t>D.3</t>
  </si>
  <si>
    <t>D.1(viii)+D.2(viii)</t>
  </si>
  <si>
    <t>D.1(ix)+D.2(ix)</t>
  </si>
  <si>
    <t>((v)+(vi)+(vii)+(viii)) x(iv)</t>
  </si>
  <si>
    <t>[((vi))x(iv)]x(ii)/1000</t>
  </si>
  <si>
    <t>[((viii))x(iv)]x(ii)/1000</t>
  </si>
  <si>
    <t>E.10</t>
  </si>
  <si>
    <t>E.11</t>
  </si>
  <si>
    <t>E.1(xi)+E.2(xi)+E.3(xi)+E.4(xi)+E.5(xi)+E.6(xi)</t>
  </si>
  <si>
    <t>E.1(x)+E.2(x)+E.3(x)+E.4(x)+E.5(x)+E.6(x)</t>
  </si>
  <si>
    <t>E.1(xii)+E.2(xii)+E.3(xii)+E.4(xii)+E.5(xii)+E.6(xii)</t>
  </si>
  <si>
    <t>E.1(xiii)+E.2(xiii)+E.3(xiii)+E.4(xiii)+E.5(xiii)+E.6(xiii)</t>
  </si>
  <si>
    <t>(iv)+(v)+(vi)</t>
  </si>
  <si>
    <t>(ii)*(iv)</t>
  </si>
  <si>
    <t>(ii)*(v)</t>
  </si>
  <si>
    <t>(ii)*(vi)</t>
  </si>
  <si>
    <t>F.5</t>
  </si>
  <si>
    <t>F.6</t>
  </si>
  <si>
    <t>F.7</t>
  </si>
  <si>
    <t>F.1(viii)+F.2(viii)+F.3(viii)+F.4(viii)</t>
  </si>
  <si>
    <t>F.1(ix)+F.2(ix)+F.3(ix)+F.4(ix)</t>
  </si>
  <si>
    <t>F.1(x)+F.2(x)+F.3(x)+F.4(x)</t>
  </si>
  <si>
    <t>D.4</t>
  </si>
  <si>
    <t>D.5</t>
  </si>
  <si>
    <t>D.4+E.9+F.5</t>
  </si>
  <si>
    <t>D.5+E.10+F.6</t>
  </si>
  <si>
    <t>E.11+F.7</t>
  </si>
  <si>
    <t>G.1+G.2+G.3</t>
  </si>
  <si>
    <t>E.8x10/C.2.1.(iii)</t>
  </si>
  <si>
    <t>Un-scheduled of Plant Process Shutdown</t>
  </si>
  <si>
    <t>Notified Baseline Specific Energy Consumption</t>
  </si>
  <si>
    <t>Notified Target Specific Energy Consumption</t>
  </si>
  <si>
    <t xml:space="preserve">Saving Target in Kgoe/No of Unit as per PAT scheme Notification </t>
  </si>
  <si>
    <t>Product Output in No of Units as per PAT scheme Notification</t>
  </si>
  <si>
    <t>Kgoe/No of Unit</t>
  </si>
  <si>
    <t>No of Unit</t>
  </si>
  <si>
    <t>Biomass/ Alternate Fuel availability</t>
  </si>
  <si>
    <t>Notional Energy for Intermediary Products
(Electrical+Thermal)</t>
  </si>
  <si>
    <t>Project Activity Start Date</t>
  </si>
  <si>
    <t xml:space="preserve">Current Year/Assessment Year
</t>
  </si>
  <si>
    <t>Electricity Consumption
(Lakh kWH/ Annum)
(A)</t>
  </si>
  <si>
    <t>Thermal Consumption
(Million kcal/Annum)
(B)</t>
  </si>
  <si>
    <t>List of Intermediary Products
(Semi-Furnished Product Import from Outside Plant Boundary)</t>
  </si>
  <si>
    <t>Form Sk2 H.6</t>
  </si>
  <si>
    <t>Form Sk2 I.A.viii/I.B.viii/I.C.viii</t>
  </si>
  <si>
    <t>Form Sk2 
I.A.v/I.B.v/I.C.v</t>
  </si>
  <si>
    <t>Form Sk2 
I.A.vi/I.B.vi/I.C.vi</t>
  </si>
  <si>
    <t>Form Sk2 
I.A.vii/I.B.vii/I.C.vii</t>
  </si>
  <si>
    <t>Form Sk2 
I.A.iii/I.B.iii/I.C.iii</t>
  </si>
  <si>
    <t>Total Electricity consumed within the plant</t>
  </si>
  <si>
    <t>Electricity Purchased from Grid</t>
  </si>
  <si>
    <t>C.9</t>
  </si>
  <si>
    <t>C.10</t>
  </si>
  <si>
    <t>D.6</t>
  </si>
  <si>
    <t>Total Normalized Energy Consumption</t>
  </si>
  <si>
    <t>Renewable Energy Certificates Compliance under PAT Scheme</t>
  </si>
  <si>
    <t>Gate to Gate Energy Consumption after REC compliance</t>
  </si>
  <si>
    <t>Normalized Gate to Gate Specific Energy Consumption after REC compliance</t>
  </si>
  <si>
    <t>Average Gross calorific value (As Fired Basis)</t>
  </si>
  <si>
    <t>Bio mass or Other purchased Renewable solid fuels (pl. specify) baggasse, rice husk, etc. (or) Solid Waste (pl. specify and refer CPCB guidelines, enclosed) rubber tyres chips, Municipal Solid waste etc.</t>
  </si>
  <si>
    <t>Thermal Energy Input through Biomass not to be taken into account (or) Thermal Energy Input through solid waste, mentioned in CPCB guidelines,  not to be taken into account</t>
  </si>
  <si>
    <t>Please Specify type fuel</t>
  </si>
  <si>
    <t xml:space="preserve">Saving Target in Kgoe/No of Units of product as per PAT scheme Notification </t>
  </si>
  <si>
    <t>New Production-1 till new line attains 70% of Capacity utilization</t>
  </si>
  <si>
    <t>New Production-2 till new line attains 70% of Capacity utilization</t>
  </si>
  <si>
    <t>APC of DG Set</t>
  </si>
  <si>
    <t>DG Set Net Heat Rate</t>
  </si>
  <si>
    <t>-</t>
  </si>
  <si>
    <t>Total Weight of Wheel Production</t>
  </si>
  <si>
    <t>Total Weight of Axle Production</t>
  </si>
  <si>
    <t>Total Weight of Other Production</t>
  </si>
  <si>
    <t>Total Weight of Production</t>
  </si>
  <si>
    <t>Details of Wheel and Axle Production Performance</t>
  </si>
  <si>
    <t>Summary Sheet</t>
  </si>
  <si>
    <t>Intermediary Products Normalization</t>
  </si>
  <si>
    <t>Product Mix Normalization and Value Added Product</t>
  </si>
  <si>
    <t>Data to be filled up in the Excel Sheets- General Information, Form Sk2, Coach Production, Locomotive Production, Wheel and Axle Production, Intermediary Products Norm, Annex Project Activity List, Annex Addl Equp List. Please fill the data as per colour coding provided  at the bottom of each value entered sheet.</t>
  </si>
  <si>
    <t>Step-1</t>
  </si>
  <si>
    <t>Sr. No.</t>
  </si>
  <si>
    <t>Details</t>
  </si>
  <si>
    <t>Action</t>
  </si>
  <si>
    <t>Primary Documents from where the information can be sourced and to be kept ready for verification</t>
  </si>
  <si>
    <t>Secondary Documents from where the information can be sourced and to be kept ready for verification</t>
  </si>
  <si>
    <t>General Information</t>
  </si>
  <si>
    <t>Drop down the cell and select your name of unit.</t>
  </si>
  <si>
    <t>Type of Production Units</t>
  </si>
  <si>
    <t>Drop down the cell and select your type of production as per Notification of PAT.</t>
  </si>
  <si>
    <t>Other Details</t>
  </si>
  <si>
    <t>Fill the Other details in General Information Sheet</t>
  </si>
  <si>
    <t>Form-1</t>
  </si>
  <si>
    <t>Entire Sheet is formula based with password Protected. Not editable by Units.</t>
  </si>
  <si>
    <t>Coach Prodution (Only for RCF and ICF)</t>
  </si>
  <si>
    <t>Specify the name or code of coach production</t>
  </si>
  <si>
    <t>Specify the type of service in where utilized</t>
  </si>
  <si>
    <t>Annualy Production on same coach.</t>
  </si>
  <si>
    <t>Year-1/2/3/4 or Current Year or Assessment Year</t>
  </si>
  <si>
    <t>Annualy Production on same particular year with out equivalent coach.</t>
  </si>
  <si>
    <t>Conversion factor for minor product convert into major in equivalent.</t>
  </si>
  <si>
    <t>Locomotive Production (Only for DLW and CLW)</t>
  </si>
  <si>
    <t>Specify the name or code of locomotive production</t>
  </si>
  <si>
    <t>Mentioned the capacity in HP of locomotive production.</t>
  </si>
  <si>
    <t>Annualy Production of locomotives on same particular year.</t>
  </si>
  <si>
    <t>Wheel and Axle Production (Only for RWF)</t>
  </si>
  <si>
    <t>Annual Installed Capacity on particular Wheel/Axle/Other Product-1/2/3</t>
  </si>
  <si>
    <t>Annual Production Capacity on particular Wheel/Axle/Other Product-1/2/3</t>
  </si>
  <si>
    <t>Actual Wt of Single Particular wheel/Axle/Other Product-1/2/3</t>
  </si>
  <si>
    <t>Actual Production in number of units of Single Particular wheel/Axle/Other Product-1/2/3</t>
  </si>
  <si>
    <t>Total Sold</t>
  </si>
  <si>
    <t>Sold to out side of Particular Production (wheel/Axle/Other Product-1/2/3)</t>
  </si>
  <si>
    <t>Total Item send for other Process Within plant</t>
  </si>
  <si>
    <t>Item send to within units for final assemble in other production.</t>
  </si>
  <si>
    <t>Energy Consumption on particular item( Wheel/Axle/Other Product-1/2/3)</t>
  </si>
  <si>
    <t>Balance from Previous Year</t>
  </si>
  <si>
    <t>Stock balance on particular year, after sold to out side or export to Other Railways.</t>
  </si>
  <si>
    <t>Form Sk2</t>
  </si>
  <si>
    <t>Production of Locomotives (Only for DLW and CLW)</t>
  </si>
  <si>
    <t>Production of Coach (Only for RCF and ICF)</t>
  </si>
  <si>
    <t>Annualy Production of Coach on same particular year without Equivalent or Actual in number.</t>
  </si>
  <si>
    <t>Production of Wheel and Axle (Only for RWF)</t>
  </si>
  <si>
    <t>Total Production of Wheel/Axle</t>
  </si>
  <si>
    <t>Annual No. of Equated Units of only Wheel.
Annual No. of Equated Units of only Axle.</t>
  </si>
  <si>
    <t>Total Annual Production of only Wheel in Tonne.
Total Annual Production of only Axle in Tonne.</t>
  </si>
  <si>
    <t>Total Electrical/Thermal Energy Consumption</t>
  </si>
  <si>
    <t>Specify the Electrical and Thermal Energy Consumption Only in Wheel.
Specify the Electrical and Thermal Energy Consumption Only in Axle.</t>
  </si>
  <si>
    <t>Production of Locomotive Re-building and Manufactured other parts</t>
  </si>
  <si>
    <t>Detail of Shop-1 to 9
(LRS,PPS,BS,SSS,TMS,CS,HMS,LMS,CBS)</t>
  </si>
  <si>
    <t>Mention the value in Particular Shop without equivalent (Hrs/SU)</t>
  </si>
  <si>
    <t>Mention the value in Particular Shop without equivalent.</t>
  </si>
  <si>
    <t>Send to other railways or outside plant boundary.</t>
  </si>
  <si>
    <t>Specify the Electrical and Thermal Energy Consumption Only in particular shop.</t>
  </si>
  <si>
    <t>Step-2</t>
  </si>
  <si>
    <t>Import Electricity Details from all sources</t>
  </si>
  <si>
    <t>Monthly, Annualy</t>
  </si>
  <si>
    <t>1) Monthly Electricity Bills from Grid 
2) Internal Meter reading records for grid incomer</t>
  </si>
  <si>
    <t>Energy Management System</t>
  </si>
  <si>
    <t>Renewable Energy (Through Wheeling)</t>
  </si>
  <si>
    <t>1) Open Access records 2) Electricity Bills for renewal energy 3) Renewal Purchase Obligation document</t>
  </si>
  <si>
    <t>Electricity from CPP located outside from boundary (Through Wheeling)</t>
  </si>
  <si>
    <t xml:space="preserve">1) Open Access records 2) Electricity Bills (for Wheeling) </t>
  </si>
  <si>
    <t>Electricity from CPP located outside from boundary (Through dedicated transmission line)</t>
  </si>
  <si>
    <t>Annualy</t>
  </si>
  <si>
    <t>1) Renewal Purchase Obligation document</t>
  </si>
  <si>
    <t>1) ‘Certificate for Registration’ to the concerned Applicant as ‘Eligible Entity’ confirming its entitlement to receive Renewable Energy Certificates for the proposed RE Generation
project</t>
  </si>
  <si>
    <t>MWH</t>
  </si>
  <si>
    <t>1) Renewable Energy Certificates</t>
  </si>
  <si>
    <t>1) Power Purchase Agreement (PPA) for the capacity related to such generation to sell electricity at preferential tariff determined by the Appropriate Commission</t>
  </si>
  <si>
    <t xml:space="preserve">Connected Load </t>
  </si>
  <si>
    <t>KW</t>
  </si>
  <si>
    <t>1) L-Form document 2) Electrical Inspectorate record</t>
  </si>
  <si>
    <t>1) Total connected Load (TCL) of Plant 2) Equipment List</t>
  </si>
  <si>
    <t>Daily, Monthly, Annualy</t>
  </si>
  <si>
    <t>Through DG sets/Renewable Sources</t>
  </si>
  <si>
    <t xml:space="preserve">Selection is required from the drop down list for grid connectivity with grid (Yes/No)
1) undertaking from Competent authority 2) Document of synchorinazation from DISCOMS </t>
  </si>
  <si>
    <t xml:space="preserve">1) OEM document for capacity 2) Rating plate of Generator </t>
  </si>
  <si>
    <t>1) Capacity Enhancement document</t>
  </si>
  <si>
    <t>Gross Unit Generation in Lakh kWh</t>
  </si>
  <si>
    <t>Continuous, Hourly, daily, Monthly</t>
  </si>
  <si>
    <t>1) Daily Power Report 2) Monthly Power Report 3) DG main energy meter reading record 4) Energy Managemen System data</t>
  </si>
  <si>
    <t>1)Electrical Shift log book 2) Utility Shift Log book</t>
  </si>
  <si>
    <t>(FO/LDO/HSD/HSHS/LSHS) in KL</t>
  </si>
  <si>
    <t>1) Daily Generation Report 2) Monthly Generation Report 3) DG Log Sheet 4) SAP Entry in MM/PP/FI module 5) Annual Report</t>
  </si>
  <si>
    <t>Flow Meter, Dip measurement in day tank</t>
  </si>
  <si>
    <t>kg/litres</t>
  </si>
  <si>
    <t>Lot, Montly, Yearly</t>
  </si>
  <si>
    <t>1) Test report from Supplier 2) Internal Test Report from lab 3) Test report from Government Accridited Lab 4) Standard Value as per Notification</t>
  </si>
  <si>
    <t xml:space="preserve">Lab Register </t>
  </si>
  <si>
    <t>Consumption in %</t>
  </si>
  <si>
    <t>1) Energy Meter 2) Equipment List</t>
  </si>
  <si>
    <t>1) OEM document on designed heat rate 2) OEM document on Specific Fuel consumption in kWh/ltr</t>
  </si>
  <si>
    <t>1) Daily Fuel Consumption Report 2) Monthly Fuel consumption Report 3) DG main energy meter reading record 4) OEM document on Specific Fuel consumption in kWh/ltr</t>
  </si>
  <si>
    <t>1) Fuel shift log book 2) Utility Shift Log book 3) Energy meter</t>
  </si>
  <si>
    <t>1) Daily Power Report 2) Monthly Power Report 3) DG hour meter reading record 4)  Energy Managemen System data</t>
  </si>
  <si>
    <t xml:space="preserve">Please provide the Installed WHR Capacity of all the units in MW </t>
  </si>
  <si>
    <t>Please provide gross unit generation of all the Units in Lakh kWh.</t>
  </si>
  <si>
    <t>Hourly, daily, Monthly</t>
  </si>
  <si>
    <t>1) Daily Generation Report 2) Monthly Generation Report 3) CPP main energy meter reading record 4) Energy Management System data</t>
  </si>
  <si>
    <t xml:space="preserve">1) Energy Meter </t>
  </si>
  <si>
    <t>Please provide annual running hours of all the units in MW</t>
  </si>
  <si>
    <t xml:space="preserve">1) Break down report 3) Operators Shift Register </t>
  </si>
  <si>
    <t>Please provide auxiliary power consumption (APC) in %.</t>
  </si>
  <si>
    <t>1) Daily Power Report 2) Monthly Power Report 3) CPP main energy meter reading record 4) Energy Managemen System data</t>
  </si>
  <si>
    <t>(V)</t>
  </si>
  <si>
    <t>Continuous, Hourly, Daily, Monthly</t>
  </si>
  <si>
    <t>1) Log Sheet 2) DCS/ SCADA Trend  3) DGR 4)MGR 5) SAP Entry in PP/PM Module</t>
  </si>
  <si>
    <t>1) Steam Flow Meter 2) Process steam Consumption report 3) Log Book</t>
  </si>
  <si>
    <t>(Vi)</t>
  </si>
  <si>
    <t>Please provide percentage conversion to conventional steam generation</t>
  </si>
  <si>
    <t xml:space="preserve">1) Calcualtion sheet of conversion into chilling, steam or Air conditioning 2) DGR 3) MGR 5) Heat calculation </t>
  </si>
  <si>
    <t>1) Steam Meters 2) Chiller meter</t>
  </si>
  <si>
    <t>(Vii)</t>
  </si>
  <si>
    <t>Please provide the Steam Pressure in kg/cm2</t>
  </si>
  <si>
    <t>Kg/cm2</t>
  </si>
  <si>
    <t>1) Daily Generation Report 2) Monthly Generation Report 3) DCS/SCADA Records</t>
  </si>
  <si>
    <t>1) Field Pressure Meter</t>
  </si>
  <si>
    <t>Please provide Steam Temperature in Deg C</t>
  </si>
  <si>
    <t>1) Field Temperature Meter</t>
  </si>
  <si>
    <t>Please provide Steam Enthalpy in kcal/kg</t>
  </si>
  <si>
    <t>1) Steam Table</t>
  </si>
  <si>
    <t>Please provide the Chiller Capacity in TR</t>
  </si>
  <si>
    <t>Yearly</t>
  </si>
  <si>
    <t>1) OEM document for capacity 2) Rating plate of machine</t>
  </si>
  <si>
    <t>Please provide Total TR Production from Chiller for Process</t>
  </si>
  <si>
    <t>1) Calculatuon sheet for TR</t>
  </si>
  <si>
    <t>Please provide Percentage conversion to conventional Chiller</t>
  </si>
  <si>
    <t>1) Chiller meter 2) energy meter</t>
  </si>
  <si>
    <t>Export of Electricity</t>
  </si>
  <si>
    <t>Please provide quantity of electricity sold to the grid in Lakh kWh.</t>
  </si>
  <si>
    <t>1) Daily Power Report 2) Monthly Power Report 3) Export main energy meter reading record 4) Energy Management System data 5) Monthly Export bill receipt sent  to utility</t>
  </si>
  <si>
    <t>Export Energy Meter</t>
  </si>
  <si>
    <t>Please provide quantity of electricity consumed in colony /other in Lakh kWh.</t>
  </si>
  <si>
    <t>1) Daily Power Report 2) Monthly Power Report 3) Colony/other main energy meter reading record 4) Energy Management System data</t>
  </si>
  <si>
    <t>1) colony/Others meter</t>
  </si>
  <si>
    <t>Coal/Bio-Mass/Other Solid Fuel</t>
  </si>
  <si>
    <t>Note:Please Specify the Name of Coal</t>
  </si>
  <si>
    <t xml:space="preserve">1) Purchase Order for basic rates and taxes 2) Freight document for rates </t>
  </si>
  <si>
    <t>Annual kCal/kg</t>
  </si>
  <si>
    <t>1) Lab Register on Fuel Testing for Proximate Analysis 2) Callibration Record of instrument used for testing</t>
  </si>
  <si>
    <t>Lot, Daily, Monthly, Yearly</t>
  </si>
  <si>
    <t>1) Purchase Order 2) Stores Receipt 3) Annual Report 4) MM/PP/FI module</t>
  </si>
  <si>
    <t>1) Stores Receipt Register</t>
  </si>
  <si>
    <t>High Speed Diesel (HSD)/Low Speed Diesel (LSD)/Petrol/Kerosene/Other Liquid Fuel</t>
  </si>
  <si>
    <t>Natural Gas(LNG/CNG/PNG)/Liquefied Petroleum Gas (LPG)</t>
  </si>
  <si>
    <t>Lot, Monthly, Yearly</t>
  </si>
  <si>
    <t>1) Test report from Supplier 2) Test report from Government Accridited Lab 3) Standard Value as per Notification</t>
  </si>
  <si>
    <t>Lot, Dailiy, Monthly, Yearly</t>
  </si>
  <si>
    <t>Gas Meter Reading</t>
  </si>
  <si>
    <t>A/B/C</t>
  </si>
  <si>
    <t>Process 1/2/3-Specify name of the Process</t>
  </si>
  <si>
    <t xml:space="preserve">1) Log sheet  2) DPR 3) MPR </t>
  </si>
  <si>
    <t>1)Shift operator's Log Register 2) Breakdown report</t>
  </si>
  <si>
    <t xml:space="preserve">1) Energy Meter Reading  2) Log sheet   2) DPR 3) MPR 4) Refer </t>
  </si>
  <si>
    <t xml:space="preserve">1) Energy Meter Reading  2) Log sheet   2) DPR 3) MPR  </t>
  </si>
  <si>
    <t>1) Steam Consumption Reading 2) Log Sheet 3) DPR 4) MPR</t>
  </si>
  <si>
    <t xml:space="preserve">List of Equipment to be filled up </t>
  </si>
  <si>
    <t>Daily, Monthly, Annual</t>
  </si>
  <si>
    <t>Energy Meter Readings and Power consumpotion details of each additional equipment installed from 1st Apr to 31st March</t>
  </si>
  <si>
    <t>1) EMS 2) Energy Meter 3) Addition Equipment List with capacity and running load 4) Purchase Order document 5) SAP Data in MM module</t>
  </si>
  <si>
    <t>Solid/Liquid/Gaseous Fuel consumption of each additional equipment installed from 1st Apr to 31st March</t>
  </si>
  <si>
    <t>1) Fuel Flow Meter 2) Weigh Feeder 3) Purchase Order document 4) SAP Data in MM module</t>
  </si>
  <si>
    <t>Fossil Fuel: Coal/Lignite/Fuel Oil</t>
  </si>
  <si>
    <t>Monthly</t>
  </si>
  <si>
    <t xml:space="preserve">1) Authentic Document in relation to Bio-Mass/Alternate Solid Fuel/Alternate Liquid Fuel availability in the region. 2) Test Certificate of Bio-mass from Government Accredited Lab for GCV in Baseline and assessment year 3) Test Certificate of replaced Fossil Fuel GCV </t>
  </si>
  <si>
    <t>Daily, Monthly</t>
  </si>
  <si>
    <t>Energy Meter Readings of each project activity  with list of equipment installed under each activity from 1st Apr to 31st March</t>
  </si>
  <si>
    <t>1) EMS 2) Energy Meter 3) Addition Equipment List with capacity and running load  3) Purchase Order document 4) SAP Data in MM module</t>
  </si>
  <si>
    <t>Solid/Liquid/Gaseous Fuel consumption of each project activity with list of equipment under each activity installed from 1st Apr to 31st March</t>
  </si>
  <si>
    <t>1) Rated Capacity of new Process/line from OEM 2) Energy Meter Readings and Power Consumption record of process/line  with list of equipment installed from 1st Apr to 31st March</t>
  </si>
  <si>
    <t>1) EMS 2) Energy Meter 3) Addition Equipment List with capacity and running load</t>
  </si>
  <si>
    <t>1) Rated Capacity of new Process/line from OEM 2) Thermal Energy Consumption record with list of equipment  from DPR/Log book/SAP Entry in PP module</t>
  </si>
  <si>
    <t>1) Fuel Flow Meter 2) Weigh Feeder</t>
  </si>
  <si>
    <t>1) Rated Capacity of new Process/line from OEM 2) Production record from DPR/Log book/SAP Entry in PP module</t>
  </si>
  <si>
    <t>Unforeseen Circumstances: Situation not under direct or indirect control of pLant management</t>
  </si>
  <si>
    <t>1) Relevent document on Unforeseen Circumstances beyond the control of plant 2) Energy Meter Readings and Power Consumption during the said period of unforeseen circumstances</t>
  </si>
  <si>
    <t xml:space="preserve">1) Relevant document on Unforeseen Circumstances beyond the control of plant 2) Thermal Energy Consumption record during the said period of unforeseen circumstances  from DPR/Log book/SAP Entry </t>
  </si>
  <si>
    <t>Select Yes/No by Drop Down in Cell</t>
  </si>
  <si>
    <t>1) For Normalisation factors, which became applicable due to external factors, authentic documents to be produced by DC for the baseline as well for the assessment year. In absence of these authentic documents, no Normalisation Factor will be applied/Considered. 2) While selecting "No" from the drop down list, the inbuilt calculation automatic treat the Normalisation for particular factor as zero. However, DC needs to submit an undertaking from the Authorised Signatory on non-availability of document</t>
  </si>
  <si>
    <t>MPR</t>
  </si>
  <si>
    <t>Monthly Production Report</t>
  </si>
  <si>
    <t>DPR</t>
  </si>
  <si>
    <t>Daily Production Report</t>
  </si>
  <si>
    <t>MM</t>
  </si>
  <si>
    <t>Material Management</t>
  </si>
  <si>
    <t>PP</t>
  </si>
  <si>
    <t>Production and Planning</t>
  </si>
  <si>
    <t>SD</t>
  </si>
  <si>
    <t>Sales and Distribution</t>
  </si>
  <si>
    <t>FI</t>
  </si>
  <si>
    <t>Financial Accounting</t>
  </si>
  <si>
    <t>PM</t>
  </si>
  <si>
    <t>Plant Maintenance</t>
  </si>
  <si>
    <t>EMS</t>
  </si>
  <si>
    <t>Intermediary Products (Semi-Furnished Product Import from out side plant boundary)</t>
  </si>
  <si>
    <t>Name of the Item which import in semi-furnished condition and to be used in your production.</t>
  </si>
  <si>
    <t>Specify the Name or Code or Sr. No.</t>
  </si>
  <si>
    <t>Number of Items.</t>
  </si>
  <si>
    <t>Energy Consumption  for making of semi-furnished product which import from outside.</t>
  </si>
  <si>
    <t>INSTRUCTIONS FOR FILLING UP THE PRO-FORMA (Sk2)</t>
  </si>
  <si>
    <t>From Row number 178 onwards is common for all units in Form Sk-2. Please refer.</t>
  </si>
  <si>
    <t>Lot, Daily, Monthly, Quarterly</t>
  </si>
  <si>
    <t>1) Daily Internal Report  2) Test Certificate from Government Accredited lab. 3) Purchase Order, where guaranteed GCV range is mentioned</t>
  </si>
  <si>
    <t>Type of Wheel Product-11</t>
  </si>
  <si>
    <t>A12</t>
  </si>
  <si>
    <t>A12.1</t>
  </si>
  <si>
    <t>A12.2</t>
  </si>
  <si>
    <t>A12.3</t>
  </si>
  <si>
    <t>A12.4</t>
  </si>
  <si>
    <t>A13</t>
  </si>
  <si>
    <t>A13.1</t>
  </si>
  <si>
    <t>A13.2</t>
  </si>
  <si>
    <t>A13.3</t>
  </si>
  <si>
    <t>A13.4</t>
  </si>
  <si>
    <t>A14</t>
  </si>
  <si>
    <t>A14.1</t>
  </si>
  <si>
    <t>A14.2</t>
  </si>
  <si>
    <t>A14.3</t>
  </si>
  <si>
    <t>A14.4</t>
  </si>
  <si>
    <t>A15</t>
  </si>
  <si>
    <t>A15.1</t>
  </si>
  <si>
    <t>A15.2</t>
  </si>
  <si>
    <t>A15.3</t>
  </si>
  <si>
    <t>A15.4</t>
  </si>
  <si>
    <t>A16</t>
  </si>
  <si>
    <t>A16.1</t>
  </si>
  <si>
    <t>A16.2</t>
  </si>
  <si>
    <t>A16.3</t>
  </si>
  <si>
    <t>A16.4</t>
  </si>
  <si>
    <t>A12.5</t>
  </si>
  <si>
    <t>A13.5</t>
  </si>
  <si>
    <t>A14.5</t>
  </si>
  <si>
    <t>A15.5</t>
  </si>
  <si>
    <t>A16.5</t>
  </si>
  <si>
    <t>Type of Wheel Product-12</t>
  </si>
  <si>
    <t>Type of Wheel Product-13</t>
  </si>
  <si>
    <t>Type of Wheel Product-14</t>
  </si>
  <si>
    <t>Type of Wheel Product-15</t>
  </si>
  <si>
    <t>B31</t>
  </si>
  <si>
    <t>B31.1</t>
  </si>
  <si>
    <t>B31.2</t>
  </si>
  <si>
    <t>B31.3</t>
  </si>
  <si>
    <t>B31.4</t>
  </si>
  <si>
    <t>B31.5</t>
  </si>
  <si>
    <t>Type of Axle Product-31</t>
  </si>
  <si>
    <t>Type of Axle Product-32</t>
  </si>
  <si>
    <t>B32</t>
  </si>
  <si>
    <t>B32.1</t>
  </si>
  <si>
    <t>B32.2</t>
  </si>
  <si>
    <t>B32.3</t>
  </si>
  <si>
    <t>B32.4</t>
  </si>
  <si>
    <t>B32.5</t>
  </si>
  <si>
    <t>Type of Axle Product-33</t>
  </si>
  <si>
    <t>B33</t>
  </si>
  <si>
    <t>B33.1</t>
  </si>
  <si>
    <t>B33.2</t>
  </si>
  <si>
    <t>B33.3</t>
  </si>
  <si>
    <t>B33.4</t>
  </si>
  <si>
    <t>B33.5</t>
  </si>
  <si>
    <t>B34</t>
  </si>
  <si>
    <t>B34.1</t>
  </si>
  <si>
    <t>B34.2</t>
  </si>
  <si>
    <t>B34.3</t>
  </si>
  <si>
    <t>B34.4</t>
  </si>
  <si>
    <t>B34.5</t>
  </si>
  <si>
    <t>Type of Axle Product-34</t>
  </si>
  <si>
    <t>B35</t>
  </si>
  <si>
    <t>B35.1</t>
  </si>
  <si>
    <t>B35.2</t>
  </si>
  <si>
    <t>B35.3</t>
  </si>
  <si>
    <t>B35.4</t>
  </si>
  <si>
    <t>B35.5</t>
  </si>
  <si>
    <t>Type of Axle Product-35</t>
  </si>
  <si>
    <t>B36</t>
  </si>
  <si>
    <t>B36.1</t>
  </si>
  <si>
    <t>B36.2</t>
  </si>
  <si>
    <t>B36.3</t>
  </si>
  <si>
    <t>B36.4</t>
  </si>
  <si>
    <t>B36.5</t>
  </si>
  <si>
    <t>Type of Axle Product-36</t>
  </si>
  <si>
    <t>B37</t>
  </si>
  <si>
    <t>B37.1</t>
  </si>
  <si>
    <t>B37.2</t>
  </si>
  <si>
    <t>B37.3</t>
  </si>
  <si>
    <t>B37.4</t>
  </si>
  <si>
    <t>B37.5</t>
  </si>
  <si>
    <t>Type of Axle Product-37</t>
  </si>
  <si>
    <t>B38</t>
  </si>
  <si>
    <t>B38.1</t>
  </si>
  <si>
    <t>B38.2</t>
  </si>
  <si>
    <t>B38.3</t>
  </si>
  <si>
    <t>B38.4</t>
  </si>
  <si>
    <t>B38.5</t>
  </si>
  <si>
    <t>Type of Axle Product-38</t>
  </si>
  <si>
    <t>B39</t>
  </si>
  <si>
    <t>B39.1</t>
  </si>
  <si>
    <t>B39.2</t>
  </si>
  <si>
    <t>B39.3</t>
  </si>
  <si>
    <t>B39.4</t>
  </si>
  <si>
    <t>B39.5</t>
  </si>
  <si>
    <t>Type of Axle Product-39</t>
  </si>
  <si>
    <t>Type of Axle Product-40</t>
  </si>
  <si>
    <t>B40</t>
  </si>
  <si>
    <t>B40.1</t>
  </si>
  <si>
    <t>B40.2</t>
  </si>
  <si>
    <t>B40.3</t>
  </si>
  <si>
    <t>B40.4</t>
  </si>
  <si>
    <t>B40.5</t>
  </si>
  <si>
    <t>B41</t>
  </si>
  <si>
    <t>B41.1</t>
  </si>
  <si>
    <t>B41.2</t>
  </si>
  <si>
    <t>B41.3</t>
  </si>
  <si>
    <t>B41.4</t>
  </si>
  <si>
    <t>B41.5</t>
  </si>
  <si>
    <t>Type of Wheel Product-16</t>
  </si>
  <si>
    <t>Type of Wheel Product-17</t>
  </si>
  <si>
    <t>Type of Wheel Product-18</t>
  </si>
  <si>
    <t>Type of Wheel Product-19</t>
  </si>
  <si>
    <t>Type of Wheel Product-20</t>
  </si>
  <si>
    <t>A17</t>
  </si>
  <si>
    <t>A17.1</t>
  </si>
  <si>
    <t>A17.2</t>
  </si>
  <si>
    <t>A17.3</t>
  </si>
  <si>
    <t>A17.4</t>
  </si>
  <si>
    <t>A17.5</t>
  </si>
  <si>
    <t>A18</t>
  </si>
  <si>
    <t>A18.1</t>
  </si>
  <si>
    <t>A18.2</t>
  </si>
  <si>
    <t>A18.3</t>
  </si>
  <si>
    <t>A18.4</t>
  </si>
  <si>
    <t>A18.5</t>
  </si>
  <si>
    <t>A19</t>
  </si>
  <si>
    <t>A19.1</t>
  </si>
  <si>
    <t>A19.2</t>
  </si>
  <si>
    <t>A19.3</t>
  </si>
  <si>
    <t>A19.4</t>
  </si>
  <si>
    <t>A19.5</t>
  </si>
  <si>
    <t>A20</t>
  </si>
  <si>
    <t>A20.1</t>
  </si>
  <si>
    <t>A20.2</t>
  </si>
  <si>
    <t>A20.3</t>
  </si>
  <si>
    <t>A20.4</t>
  </si>
  <si>
    <t>A20.5</t>
  </si>
  <si>
    <t>A21</t>
  </si>
  <si>
    <t>A21.1</t>
  </si>
  <si>
    <t>A21.2</t>
  </si>
  <si>
    <t>A21.3</t>
  </si>
  <si>
    <t>A21.4</t>
  </si>
  <si>
    <t>A21.5</t>
  </si>
  <si>
    <t>Type of Wheel-11 to Major Product</t>
  </si>
  <si>
    <t>Type of Wheel-12 to Major Product</t>
  </si>
  <si>
    <t>Type of Wheel-13 to Major Product</t>
  </si>
  <si>
    <t>Type of Wheel-14 to Major Product</t>
  </si>
  <si>
    <t>Type of Wheel-15 to Major Product</t>
  </si>
  <si>
    <t>Type of Wheel-16 to Major Product</t>
  </si>
  <si>
    <t>Type of Wheel-17 to Major Product</t>
  </si>
  <si>
    <t>Type of Wheel-18 to Major Product</t>
  </si>
  <si>
    <t>Type of Wheel-19 to Major Product</t>
  </si>
  <si>
    <t>Type of Wheel-20 to Major Product</t>
  </si>
  <si>
    <t>Type of Axle-31 to Major Product</t>
  </si>
  <si>
    <t>Type of Axle-32 to Major Product</t>
  </si>
  <si>
    <t>Type of Axle-33 to Major Product</t>
  </si>
  <si>
    <t>Type of Axle-34 to Major Product</t>
  </si>
  <si>
    <t>Type of Axle-35 to Major Product</t>
  </si>
  <si>
    <t>Type of Axle-36 to Major Product</t>
  </si>
  <si>
    <t>Type of Axle-37 to Major Product</t>
  </si>
  <si>
    <t>Type of Axle-38 to Major Product</t>
  </si>
  <si>
    <t>Type of Axle-39 to Major Product</t>
  </si>
  <si>
    <t>Type of Axle-40 to Major Product</t>
  </si>
  <si>
    <t>Total Energy Consumed</t>
  </si>
  <si>
    <t>Plant In-house Consumption from Renewable Sources</t>
  </si>
  <si>
    <t>Through Renewable Sources within plant boundary</t>
  </si>
  <si>
    <t>Number of Units</t>
  </si>
  <si>
    <t>Equivalent Product of Other Product to Wheel</t>
  </si>
  <si>
    <t>1.A</t>
  </si>
  <si>
    <t>1.B</t>
  </si>
  <si>
    <t>1.C</t>
  </si>
  <si>
    <t>1.D</t>
  </si>
  <si>
    <t>1.E</t>
  </si>
  <si>
    <t>Intermediary Products-Documents available for Normalization</t>
  </si>
  <si>
    <t>Note: 
1. List of all semi furnished product.
2.Provide the energy consumption or Intermediary energy of above semi-furnished product which Import from outside plant boundary and and Export to outside plant boundary. (Both Eelctrical and Thermal Energy)
3. Please add extra row for additional number of import product.</t>
  </si>
  <si>
    <t xml:space="preserve">Total Energy </t>
  </si>
  <si>
    <t>Total Energy (In Million kCal)</t>
  </si>
  <si>
    <t>Improvement of Capacity Utilization from Baseline Year</t>
  </si>
  <si>
    <t>Yes/No
(Select Yes or No by drop down in cell)</t>
  </si>
  <si>
    <t>Yes</t>
  </si>
  <si>
    <t>Current/Assessment /Target Year            (2018-2019)</t>
  </si>
  <si>
    <t>Baseline Normalization</t>
  </si>
  <si>
    <t>Kgoe/No of Equivalent Production</t>
  </si>
  <si>
    <t>Baseline SEC</t>
  </si>
  <si>
    <t>PAT obligation</t>
  </si>
  <si>
    <t>Notified Specific Energy Consumption (Baseline Year)</t>
  </si>
  <si>
    <t>Notified Specific Energy Consumption (Target Year)</t>
  </si>
  <si>
    <t>Revised Specific Energy Consumption (Baseline Year)</t>
  </si>
  <si>
    <t>Revised Specific Energy Consumption (Target Year)</t>
  </si>
  <si>
    <t>Baseline Normalized from Notification</t>
  </si>
  <si>
    <t>Baseline Deviation</t>
  </si>
  <si>
    <t>Baseline Deviation Normalization</t>
  </si>
  <si>
    <t xml:space="preserve">Locomotive, Diesel Locomotive, Locomotive Re-building and Manufactured other parts, Passenger Coach, Wheel and Axle, E.C. U </t>
  </si>
  <si>
    <t>Data to be filled by all units</t>
  </si>
  <si>
    <t>Production of Re-Build Locomotive</t>
  </si>
  <si>
    <t>Production of Wheel and Axle</t>
  </si>
  <si>
    <t>Production of Coaches</t>
  </si>
  <si>
    <t>Previous Year               (20__-20__)</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</si>
</sst>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000"/>
    <numFmt numFmtId="167" formatCode="#,##0.00\ ;&quot; (&quot;#,##0.00\);&quot; -&quot;#\ ;@\ "/>
    <numFmt numFmtId="168" formatCode="0.00000000"/>
  </numFmts>
  <fonts count="59">
    <font>
      <sz val="11"/>
      <color theme="1"/>
      <name val="Calibri"/>
      <family val="2"/>
      <scheme val="minor"/>
    </font>
    <font>
      <b/>
      <sz val="11"/>
      <color rgb="FF000000"/>
      <name val="Arial"/>
      <family val="2"/>
    </font>
    <font>
      <sz val="11"/>
      <color rgb="FF000000"/>
      <name val="Arial"/>
      <family val="2"/>
    </font>
    <font>
      <b/>
      <sz val="11"/>
      <color indexed="8"/>
      <name val="Arial"/>
      <family val="2"/>
    </font>
    <font>
      <sz val="11"/>
      <color indexed="8"/>
      <name val="Arial"/>
      <family val="2"/>
    </font>
    <font>
      <sz val="11"/>
      <color theme="1"/>
      <name val="Arial"/>
      <family val="2"/>
    </font>
    <font>
      <vertAlign val="subscript"/>
      <sz val="11"/>
      <color indexed="8"/>
      <name val="Arial"/>
      <family val="2"/>
    </font>
    <font>
      <sz val="12"/>
      <name val="Arial"/>
      <family val="2"/>
    </font>
    <font>
      <u/>
      <sz val="11"/>
      <color theme="10"/>
      <name val="Calibri"/>
      <family val="2"/>
    </font>
    <font>
      <sz val="11"/>
      <color indexed="8"/>
      <name val="Calibri"/>
      <family val="2"/>
    </font>
    <font>
      <b/>
      <sz val="16"/>
      <color theme="0"/>
      <name val="Arial"/>
      <family val="2"/>
    </font>
    <font>
      <sz val="13"/>
      <color theme="1"/>
      <name val="Arial"/>
      <family val="2"/>
    </font>
    <font>
      <b/>
      <sz val="12"/>
      <color theme="1"/>
      <name val="Arial"/>
      <family val="2"/>
    </font>
    <font>
      <b/>
      <sz val="11"/>
      <color theme="1"/>
      <name val="Arial"/>
      <family val="2"/>
    </font>
    <font>
      <i/>
      <sz val="9"/>
      <color theme="1"/>
      <name val="Arial"/>
      <family val="2"/>
    </font>
    <font>
      <u/>
      <sz val="11"/>
      <color theme="10"/>
      <name val="Arial"/>
      <family val="2"/>
    </font>
    <font>
      <b/>
      <sz val="13"/>
      <color theme="1"/>
      <name val="Arial"/>
      <family val="2"/>
    </font>
    <font>
      <b/>
      <sz val="12"/>
      <color rgb="FF000000"/>
      <name val="Arial"/>
      <family val="2"/>
    </font>
    <font>
      <b/>
      <sz val="20"/>
      <color theme="0"/>
      <name val="Arial"/>
      <family val="2"/>
    </font>
    <font>
      <b/>
      <vertAlign val="subscript"/>
      <sz val="20"/>
      <color indexed="9"/>
      <name val="Arial"/>
      <family val="2"/>
    </font>
    <font>
      <b/>
      <sz val="20"/>
      <color indexed="9"/>
      <name val="Arial"/>
      <family val="2"/>
    </font>
    <font>
      <b/>
      <sz val="18"/>
      <color theme="1"/>
      <name val="Arial"/>
      <family val="2"/>
    </font>
    <font>
      <b/>
      <sz val="11"/>
      <color theme="0"/>
      <name val="Arial"/>
      <family val="2"/>
    </font>
    <font>
      <b/>
      <sz val="11"/>
      <name val="Arial"/>
      <family val="2"/>
    </font>
    <font>
      <sz val="11"/>
      <color theme="0"/>
      <name val="Arial"/>
      <family val="2"/>
    </font>
    <font>
      <sz val="11"/>
      <name val="Arial"/>
      <family val="2"/>
    </font>
    <font>
      <b/>
      <sz val="11"/>
      <color indexed="10"/>
      <name val="Arial"/>
      <family val="2"/>
    </font>
    <font>
      <b/>
      <i/>
      <sz val="11"/>
      <color indexed="8"/>
      <name val="Arial"/>
      <family val="2"/>
    </font>
    <font>
      <b/>
      <sz val="14"/>
      <color theme="1"/>
      <name val="Arial"/>
      <family val="2"/>
    </font>
    <font>
      <b/>
      <sz val="14"/>
      <color indexed="8"/>
      <name val="Arial"/>
      <family val="2"/>
    </font>
    <font>
      <sz val="14"/>
      <color theme="1"/>
      <name val="Arial"/>
      <family val="2"/>
    </font>
    <font>
      <b/>
      <sz val="10"/>
      <color theme="1"/>
      <name val="Arial"/>
      <family val="2"/>
    </font>
    <font>
      <sz val="10"/>
      <color theme="1"/>
      <name val="Arial"/>
      <family val="2"/>
    </font>
    <font>
      <sz val="11"/>
      <color theme="1"/>
      <name val="Century Gothic"/>
      <family val="2"/>
    </font>
    <font>
      <b/>
      <sz val="11"/>
      <color rgb="FF000000"/>
      <name val="Cambria"/>
      <family val="1"/>
      <scheme val="major"/>
    </font>
    <font>
      <sz val="11"/>
      <color theme="1"/>
      <name val="Calibri"/>
      <family val="2"/>
      <scheme val="minor"/>
    </font>
    <font>
      <sz val="12"/>
      <color theme="1"/>
      <name val="Arial"/>
      <family val="2"/>
    </font>
    <font>
      <b/>
      <sz val="12"/>
      <color indexed="8"/>
      <name val="Arial"/>
      <family val="2"/>
    </font>
    <font>
      <b/>
      <sz val="12"/>
      <name val="Arial"/>
      <family val="2"/>
    </font>
    <font>
      <b/>
      <sz val="16"/>
      <name val="Calibri"/>
      <family val="2"/>
      <scheme val="minor"/>
    </font>
    <font>
      <b/>
      <sz val="10"/>
      <color rgb="FF000000"/>
      <name val="Cambria"/>
      <family val="1"/>
      <scheme val="major"/>
    </font>
    <font>
      <sz val="11"/>
      <color theme="1"/>
      <name val="Cambria"/>
      <family val="1"/>
      <scheme val="major"/>
    </font>
    <font>
      <sz val="11"/>
      <color indexed="10"/>
      <name val="Arial"/>
      <family val="2"/>
    </font>
    <font>
      <i/>
      <sz val="11"/>
      <color theme="1"/>
      <name val="Arial"/>
      <family val="2"/>
    </font>
    <font>
      <sz val="10"/>
      <name val="Arial"/>
      <family val="2"/>
    </font>
    <font>
      <b/>
      <sz val="14"/>
      <color theme="0"/>
      <name val="Arial"/>
      <family val="2"/>
    </font>
    <font>
      <sz val="12"/>
      <color indexed="8"/>
      <name val="Arial"/>
      <family val="2"/>
    </font>
    <font>
      <b/>
      <i/>
      <sz val="11"/>
      <color indexed="8"/>
      <name val="Century Gothic"/>
      <family val="2"/>
    </font>
    <font>
      <b/>
      <sz val="11"/>
      <color theme="1"/>
      <name val="Century Gothic"/>
      <family val="2"/>
    </font>
    <font>
      <b/>
      <sz val="18"/>
      <color theme="0"/>
      <name val="Calibri"/>
      <family val="2"/>
      <scheme val="minor"/>
    </font>
    <font>
      <b/>
      <sz val="11"/>
      <color theme="1"/>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i/>
      <sz val="11"/>
      <color indexed="8"/>
      <name val="Calibri"/>
      <family val="2"/>
      <scheme val="minor"/>
    </font>
    <font>
      <b/>
      <sz val="11"/>
      <color indexed="8"/>
      <name val="Calibri"/>
      <family val="2"/>
      <scheme val="minor"/>
    </font>
    <font>
      <b/>
      <sz val="20"/>
      <color theme="1"/>
      <name val="Arial"/>
      <family val="2"/>
    </font>
    <font>
      <b/>
      <sz val="22"/>
      <color theme="1"/>
      <name val="Calibri"/>
      <family val="2"/>
      <scheme val="minor"/>
    </font>
    <font>
      <sz val="10"/>
      <name val="Mangal"/>
      <family val="2"/>
    </font>
  </fonts>
  <fills count="15">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indexed="1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indexed="9"/>
        <bgColor indexed="64"/>
      </patternFill>
    </fill>
    <fill>
      <patternFill patternType="solid">
        <fgColor theme="5"/>
        <bgColor indexed="64"/>
      </patternFill>
    </fill>
    <fill>
      <patternFill patternType="solid">
        <fgColor rgb="FFFFFF00"/>
        <bgColor indexed="64"/>
      </patternFill>
    </fill>
    <fill>
      <patternFill patternType="solid">
        <fgColor indexed="45"/>
        <bgColor indexed="64"/>
      </patternFill>
    </fill>
    <fill>
      <patternFill patternType="solid">
        <fgColor theme="6" tint="0.39997558519241921"/>
        <bgColor indexed="64"/>
      </patternFill>
    </fill>
    <fill>
      <patternFill patternType="solid">
        <fgColor theme="6" tint="-0.249977111117893"/>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s>
  <cellStyleXfs count="17">
    <xf numFmtId="0" fontId="0" fillId="0" borderId="0"/>
    <xf numFmtId="0" fontId="7" fillId="0" borderId="0"/>
    <xf numFmtId="0" fontId="8" fillId="0" borderId="0" applyNumberFormat="0" applyFill="0" applyBorder="0" applyAlignment="0" applyProtection="0">
      <alignment vertical="top"/>
      <protection locked="0"/>
    </xf>
    <xf numFmtId="9" fontId="9" fillId="0" borderId="0" applyFont="0" applyFill="0" applyBorder="0" applyAlignment="0" applyProtection="0"/>
    <xf numFmtId="0" fontId="35" fillId="0" borderId="0" applyNumberFormat="0" applyFill="0" applyBorder="0" applyAlignment="0" applyProtection="0"/>
    <xf numFmtId="164" fontId="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4" fillId="0" borderId="0"/>
    <xf numFmtId="0" fontId="58" fillId="0" borderId="0" applyNumberFormat="0" applyFill="0" applyBorder="0" applyAlignment="0" applyProtection="0"/>
    <xf numFmtId="167" fontId="58" fillId="0" borderId="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58" fillId="0" borderId="0" applyFill="0" applyBorder="0" applyAlignment="0" applyProtection="0"/>
  </cellStyleXfs>
  <cellXfs count="799">
    <xf numFmtId="0" fontId="0" fillId="0" borderId="0" xfId="0"/>
    <xf numFmtId="0" fontId="1" fillId="2" borderId="2" xfId="0" applyFont="1" applyFill="1" applyBorder="1" applyAlignment="1">
      <alignment horizontal="center" vertical="center" wrapText="1"/>
    </xf>
    <xf numFmtId="0" fontId="2" fillId="0" borderId="2" xfId="0" applyFont="1" applyBorder="1" applyAlignment="1">
      <alignment horizontal="justify" vertical="center" wrapText="1"/>
    </xf>
    <xf numFmtId="0" fontId="5" fillId="0" borderId="2" xfId="0" applyFont="1" applyBorder="1" applyAlignment="1">
      <alignment vertical="center" wrapText="1"/>
    </xf>
    <xf numFmtId="2" fontId="2" fillId="0" borderId="2" xfId="0" applyNumberFormat="1" applyFont="1" applyBorder="1" applyAlignment="1">
      <alignment horizontal="center" vertical="center" wrapText="1"/>
    </xf>
    <xf numFmtId="0" fontId="1" fillId="3" borderId="2" xfId="0" applyFont="1" applyFill="1" applyBorder="1" applyAlignment="1">
      <alignment vertical="center" wrapText="1"/>
    </xf>
    <xf numFmtId="0" fontId="2" fillId="3" borderId="2" xfId="0" applyFont="1" applyFill="1" applyBorder="1" applyAlignment="1">
      <alignment horizontal="center" vertical="center"/>
    </xf>
    <xf numFmtId="0" fontId="11" fillId="0" borderId="0" xfId="0" applyFont="1" applyAlignment="1" applyProtection="1">
      <alignment vertical="center"/>
      <protection locked="0"/>
    </xf>
    <xf numFmtId="0" fontId="5" fillId="5" borderId="9" xfId="0" applyFont="1" applyFill="1" applyBorder="1" applyAlignment="1" applyProtection="1">
      <alignment vertical="center"/>
      <protection locked="0"/>
    </xf>
    <xf numFmtId="0" fontId="5" fillId="0" borderId="2" xfId="0" applyFont="1" applyBorder="1" applyAlignment="1" applyProtection="1">
      <alignment horizontal="left" vertical="center"/>
    </xf>
    <xf numFmtId="0" fontId="5" fillId="0" borderId="2" xfId="0" applyFont="1" applyBorder="1" applyAlignment="1" applyProtection="1">
      <alignment vertical="center"/>
    </xf>
    <xf numFmtId="0" fontId="5" fillId="0" borderId="12" xfId="0" applyFont="1" applyBorder="1" applyAlignment="1" applyProtection="1">
      <alignment vertical="center"/>
    </xf>
    <xf numFmtId="0" fontId="5" fillId="0" borderId="12" xfId="0" applyFont="1" applyBorder="1" applyAlignment="1" applyProtection="1">
      <alignment horizontal="left" vertical="center"/>
    </xf>
    <xf numFmtId="0" fontId="16" fillId="0" borderId="0" xfId="0" applyFont="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5" fillId="0" borderId="0" xfId="0" applyFont="1"/>
    <xf numFmtId="0" fontId="1" fillId="3" borderId="2" xfId="0" applyFont="1" applyFill="1" applyBorder="1" applyAlignment="1">
      <alignment horizontal="center" vertical="center" wrapText="1"/>
    </xf>
    <xf numFmtId="0" fontId="5" fillId="0" borderId="0" xfId="0" applyFont="1" applyProtection="1"/>
    <xf numFmtId="0" fontId="3" fillId="0" borderId="2" xfId="0" applyFont="1" applyBorder="1" applyAlignment="1" applyProtection="1">
      <alignment horizontal="center" vertical="top"/>
    </xf>
    <xf numFmtId="0" fontId="3" fillId="0" borderId="2" xfId="0" applyFont="1" applyBorder="1" applyAlignment="1" applyProtection="1">
      <alignment horizontal="left" vertical="top" wrapText="1"/>
    </xf>
    <xf numFmtId="0" fontId="3" fillId="0" borderId="2" xfId="0" applyFont="1" applyBorder="1" applyAlignment="1" applyProtection="1">
      <alignment horizontal="center" vertical="top" wrapText="1"/>
    </xf>
    <xf numFmtId="2" fontId="3" fillId="0" borderId="2" xfId="0" applyNumberFormat="1" applyFont="1" applyBorder="1" applyAlignment="1" applyProtection="1">
      <alignment horizontal="center" vertical="top" wrapText="1"/>
      <protection locked="0"/>
    </xf>
    <xf numFmtId="0" fontId="5" fillId="0" borderId="2" xfId="0" applyFont="1" applyBorder="1" applyAlignment="1" applyProtection="1">
      <alignment horizontal="center" vertical="top"/>
    </xf>
    <xf numFmtId="0" fontId="5" fillId="0" borderId="2" xfId="0" applyFont="1" applyFill="1" applyBorder="1" applyAlignment="1" applyProtection="1">
      <alignment horizontal="left" vertical="top" wrapText="1"/>
    </xf>
    <xf numFmtId="0" fontId="5" fillId="0" borderId="2" xfId="0" applyFont="1" applyFill="1" applyBorder="1" applyAlignment="1" applyProtection="1">
      <alignment horizontal="center" vertical="top"/>
      <protection locked="0"/>
    </xf>
    <xf numFmtId="0" fontId="5" fillId="0" borderId="2" xfId="0" applyFont="1" applyBorder="1" applyAlignment="1" applyProtection="1">
      <alignment horizontal="center" vertical="top" wrapText="1"/>
    </xf>
    <xf numFmtId="0" fontId="5" fillId="0" borderId="2" xfId="0" applyFont="1" applyBorder="1" applyAlignment="1" applyProtection="1">
      <alignment horizontal="left" vertical="top" wrapText="1"/>
    </xf>
    <xf numFmtId="0" fontId="5" fillId="7" borderId="2" xfId="0" applyFont="1" applyFill="1" applyBorder="1" applyAlignment="1" applyProtection="1">
      <alignment horizontal="center" vertical="top"/>
    </xf>
    <xf numFmtId="0" fontId="24" fillId="0" borderId="0" xfId="0" applyFont="1" applyFill="1" applyBorder="1"/>
    <xf numFmtId="165" fontId="25" fillId="6" borderId="2" xfId="0" applyNumberFormat="1" applyFont="1" applyFill="1" applyBorder="1" applyAlignment="1" applyProtection="1">
      <alignment horizontal="center" vertical="top" wrapText="1"/>
      <protection locked="0"/>
    </xf>
    <xf numFmtId="2" fontId="4" fillId="0" borderId="2" xfId="0" applyNumberFormat="1" applyFont="1" applyFill="1" applyBorder="1" applyAlignment="1" applyProtection="1">
      <alignment horizontal="center" vertical="top"/>
      <protection locked="0"/>
    </xf>
    <xf numFmtId="0" fontId="13" fillId="0" borderId="2" xfId="0" applyFont="1" applyBorder="1" applyAlignment="1" applyProtection="1">
      <alignment horizontal="left" vertical="top" wrapText="1"/>
    </xf>
    <xf numFmtId="0" fontId="5" fillId="0" borderId="7" xfId="0" applyFont="1" applyBorder="1" applyAlignment="1" applyProtection="1">
      <alignment vertical="top"/>
    </xf>
    <xf numFmtId="0" fontId="27" fillId="0" borderId="2" xfId="0" applyFont="1" applyBorder="1" applyAlignment="1" applyProtection="1">
      <alignment horizontal="center" vertical="top"/>
    </xf>
    <xf numFmtId="0" fontId="27" fillId="0" borderId="2" xfId="0" applyFont="1" applyBorder="1" applyAlignment="1" applyProtection="1">
      <alignment horizontal="left" vertical="top" wrapText="1"/>
    </xf>
    <xf numFmtId="0" fontId="27" fillId="0" borderId="2" xfId="0" applyFont="1" applyBorder="1" applyAlignment="1" applyProtection="1">
      <alignment horizontal="center" vertical="top" wrapText="1"/>
    </xf>
    <xf numFmtId="0" fontId="5" fillId="6" borderId="2"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xf>
    <xf numFmtId="0" fontId="5" fillId="0" borderId="2" xfId="0" applyFont="1" applyFill="1" applyBorder="1" applyAlignment="1" applyProtection="1">
      <alignment horizontal="center" vertical="top" wrapText="1"/>
    </xf>
    <xf numFmtId="0" fontId="27" fillId="0" borderId="5" xfId="0" applyFont="1" applyBorder="1" applyAlignment="1" applyProtection="1">
      <alignment vertical="top" wrapText="1"/>
    </xf>
    <xf numFmtId="0" fontId="5" fillId="0" borderId="5" xfId="0" applyFont="1" applyBorder="1" applyAlignment="1" applyProtection="1">
      <alignment horizontal="left" vertical="top" wrapText="1"/>
    </xf>
    <xf numFmtId="0" fontId="23" fillId="7" borderId="2" xfId="0" applyFont="1" applyFill="1" applyBorder="1" applyAlignment="1" applyProtection="1">
      <alignment horizontal="center" vertical="top"/>
    </xf>
    <xf numFmtId="0" fontId="5" fillId="0" borderId="0"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xf>
    <xf numFmtId="2" fontId="5" fillId="0" borderId="2" xfId="0" applyNumberFormat="1"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protection locked="0"/>
    </xf>
    <xf numFmtId="0" fontId="5" fillId="6" borderId="17" xfId="0" applyFont="1" applyFill="1" applyBorder="1" applyAlignment="1" applyProtection="1">
      <alignment horizontal="center" vertical="top" wrapText="1"/>
    </xf>
    <xf numFmtId="0" fontId="5" fillId="0" borderId="18"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Protection="1"/>
    <xf numFmtId="0" fontId="13" fillId="0" borderId="20" xfId="0" applyFont="1" applyBorder="1" applyAlignment="1" applyProtection="1">
      <alignment horizontal="left" vertical="center"/>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5" fillId="7" borderId="20" xfId="0" applyFont="1" applyFill="1" applyBorder="1" applyAlignment="1" applyProtection="1">
      <alignment vertical="center" wrapText="1"/>
    </xf>
    <xf numFmtId="0" fontId="5" fillId="7" borderId="21" xfId="0" applyFont="1" applyFill="1" applyBorder="1" applyAlignment="1" applyProtection="1">
      <alignment vertical="center" wrapTex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23" fillId="0" borderId="22" xfId="0" applyFont="1" applyFill="1" applyBorder="1" applyAlignment="1" applyProtection="1">
      <alignment vertical="center"/>
    </xf>
    <xf numFmtId="0" fontId="23" fillId="0" borderId="22" xfId="0" applyFont="1" applyBorder="1" applyAlignment="1" applyProtection="1">
      <alignment horizontal="left" vertical="center"/>
    </xf>
    <xf numFmtId="0" fontId="5" fillId="9" borderId="22" xfId="0" applyFont="1" applyFill="1" applyBorder="1" applyAlignment="1" applyProtection="1">
      <alignment vertical="top"/>
    </xf>
    <xf numFmtId="0" fontId="5" fillId="9" borderId="0" xfId="0" applyFont="1" applyFill="1" applyBorder="1" applyAlignment="1" applyProtection="1">
      <alignment horizontal="left" vertical="top" wrapText="1"/>
    </xf>
    <xf numFmtId="0" fontId="5" fillId="9" borderId="0" xfId="0" applyFont="1" applyFill="1" applyBorder="1" applyAlignment="1" applyProtection="1">
      <alignment horizontal="center" vertical="top" wrapText="1"/>
    </xf>
    <xf numFmtId="0" fontId="5" fillId="9" borderId="0" xfId="0" applyFont="1" applyFill="1" applyBorder="1" applyAlignment="1" applyProtection="1">
      <alignment horizontal="center" vertical="top"/>
    </xf>
    <xf numFmtId="0" fontId="5" fillId="0" borderId="0" xfId="0" applyFont="1" applyFill="1" applyBorder="1" applyAlignment="1" applyProtection="1">
      <alignment horizontal="center" vertical="top" wrapText="1"/>
    </xf>
    <xf numFmtId="0" fontId="5" fillId="9" borderId="22" xfId="0" applyFont="1" applyFill="1" applyBorder="1" applyAlignment="1" applyProtection="1">
      <alignment vertical="top"/>
      <protection locked="0"/>
    </xf>
    <xf numFmtId="0" fontId="5" fillId="9" borderId="0" xfId="0" applyFont="1" applyFill="1" applyBorder="1" applyAlignment="1" applyProtection="1">
      <alignment horizontal="left" vertical="top" wrapText="1"/>
      <protection locked="0"/>
    </xf>
    <xf numFmtId="0" fontId="5" fillId="9" borderId="0" xfId="0" applyFont="1" applyFill="1" applyBorder="1" applyAlignment="1" applyProtection="1">
      <alignment horizontal="center" vertical="top" wrapText="1"/>
      <protection locked="0"/>
    </xf>
    <xf numFmtId="0" fontId="5" fillId="9" borderId="0" xfId="0" applyFont="1" applyFill="1" applyBorder="1" applyAlignment="1" applyProtection="1">
      <alignment horizontal="center" vertical="top"/>
      <protection locked="0"/>
    </xf>
    <xf numFmtId="0" fontId="5" fillId="0" borderId="0" xfId="0" applyFont="1" applyFill="1" applyBorder="1"/>
    <xf numFmtId="0" fontId="5" fillId="0" borderId="0" xfId="0" applyFont="1" applyFill="1" applyBorder="1" applyAlignment="1" applyProtection="1">
      <alignment vertical="top"/>
      <protection locked="0"/>
    </xf>
    <xf numFmtId="0" fontId="29" fillId="0" borderId="2" xfId="0" applyFont="1" applyBorder="1" applyAlignment="1" applyProtection="1">
      <alignment horizontal="center" vertical="top"/>
    </xf>
    <xf numFmtId="0" fontId="29" fillId="0" borderId="2" xfId="0" applyFont="1" applyBorder="1" applyAlignment="1" applyProtection="1">
      <alignment horizontal="left" vertical="top" wrapText="1"/>
    </xf>
    <xf numFmtId="0" fontId="29" fillId="0" borderId="2" xfId="0" applyFont="1" applyBorder="1" applyAlignment="1" applyProtection="1">
      <alignment horizontal="center" vertical="top" wrapText="1"/>
    </xf>
    <xf numFmtId="0" fontId="29" fillId="0" borderId="5"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protection locked="0"/>
    </xf>
    <xf numFmtId="2" fontId="5" fillId="0" borderId="2"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top"/>
      <protection locked="0"/>
    </xf>
    <xf numFmtId="0" fontId="5" fillId="0" borderId="5" xfId="0" applyFont="1" applyFill="1" applyBorder="1" applyAlignment="1" applyProtection="1">
      <alignment horizontal="center" vertical="top" wrapText="1"/>
      <protection locked="0"/>
    </xf>
    <xf numFmtId="0" fontId="5" fillId="0" borderId="0" xfId="0" applyFont="1" applyFill="1" applyBorder="1" applyAlignment="1" applyProtection="1">
      <alignment vertical="top"/>
    </xf>
    <xf numFmtId="0" fontId="5" fillId="0" borderId="0" xfId="0" applyFont="1" applyAlignment="1" applyProtection="1">
      <alignment horizontal="left"/>
    </xf>
    <xf numFmtId="0" fontId="5" fillId="0" borderId="0" xfId="0" applyFont="1" applyAlignment="1">
      <alignment vertical="top"/>
    </xf>
    <xf numFmtId="2" fontId="13" fillId="0" borderId="2" xfId="0" applyNumberFormat="1" applyFont="1" applyBorder="1" applyAlignment="1">
      <alignment horizontal="center" vertical="top"/>
    </xf>
    <xf numFmtId="0" fontId="13" fillId="0" borderId="2" xfId="0" applyFont="1" applyBorder="1" applyAlignment="1">
      <alignment horizontal="center" vertical="top"/>
    </xf>
    <xf numFmtId="0" fontId="13" fillId="7" borderId="2" xfId="0" applyFont="1" applyFill="1" applyBorder="1" applyAlignment="1">
      <alignment horizontal="center" vertical="top"/>
    </xf>
    <xf numFmtId="0" fontId="13" fillId="7" borderId="2" xfId="0" applyFont="1" applyFill="1" applyBorder="1" applyAlignment="1">
      <alignment horizontal="left" vertical="top"/>
    </xf>
    <xf numFmtId="2" fontId="5" fillId="0" borderId="2" xfId="0" applyNumberFormat="1" applyFont="1" applyBorder="1" applyAlignment="1">
      <alignment horizontal="center" vertical="top"/>
    </xf>
    <xf numFmtId="0" fontId="5" fillId="0" borderId="2" xfId="0" applyFont="1" applyBorder="1" applyAlignment="1">
      <alignment horizontal="center" vertical="top"/>
    </xf>
    <xf numFmtId="0" fontId="2" fillId="0" borderId="2" xfId="0" applyFont="1" applyBorder="1" applyAlignment="1">
      <alignment vertical="top" wrapText="1"/>
    </xf>
    <xf numFmtId="0" fontId="5" fillId="7" borderId="2" xfId="0" applyFont="1" applyFill="1" applyBorder="1" applyAlignment="1">
      <alignment horizontal="center" vertical="top"/>
    </xf>
    <xf numFmtId="0" fontId="5" fillId="0" borderId="2" xfId="0" applyFont="1" applyBorder="1" applyAlignment="1">
      <alignment horizontal="center" vertical="top" wrapText="1"/>
    </xf>
    <xf numFmtId="0" fontId="13" fillId="7" borderId="2" xfId="0" applyFont="1" applyFill="1" applyBorder="1" applyAlignment="1">
      <alignment horizontal="left" vertical="top" wrapText="1"/>
    </xf>
    <xf numFmtId="0" fontId="13" fillId="0" borderId="2" xfId="0" applyFont="1" applyBorder="1" applyAlignment="1">
      <alignment horizontal="center" vertical="top" wrapText="1"/>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5" fillId="0" borderId="0" xfId="0" applyFont="1" applyAlignment="1">
      <alignment horizontal="center" vertical="top"/>
    </xf>
    <xf numFmtId="0" fontId="28" fillId="0" borderId="0" xfId="0" applyFont="1" applyFill="1" applyBorder="1" applyAlignment="1" applyProtection="1">
      <alignment vertical="top"/>
    </xf>
    <xf numFmtId="0" fontId="30" fillId="0" borderId="0" xfId="0" applyFont="1" applyFill="1" applyBorder="1" applyAlignment="1" applyProtection="1">
      <alignment vertical="top"/>
    </xf>
    <xf numFmtId="0" fontId="13" fillId="8" borderId="0" xfId="0" applyFont="1" applyFill="1" applyBorder="1" applyAlignment="1" applyProtection="1">
      <alignment vertical="top"/>
    </xf>
    <xf numFmtId="0" fontId="13" fillId="8" borderId="2" xfId="0" applyFont="1" applyFill="1" applyBorder="1" applyAlignment="1" applyProtection="1">
      <alignment horizontal="center" vertical="top"/>
    </xf>
    <xf numFmtId="0" fontId="13" fillId="8" borderId="2" xfId="0" applyFont="1" applyFill="1" applyBorder="1" applyAlignment="1" applyProtection="1">
      <alignment vertical="top"/>
    </xf>
    <xf numFmtId="0" fontId="13" fillId="8" borderId="0" xfId="0" applyFont="1" applyFill="1" applyBorder="1" applyAlignment="1" applyProtection="1">
      <alignment horizontal="center" vertical="top"/>
      <protection locked="0"/>
    </xf>
    <xf numFmtId="2" fontId="23" fillId="8" borderId="2" xfId="0" applyNumberFormat="1" applyFont="1" applyFill="1" applyBorder="1" applyAlignment="1" applyProtection="1">
      <alignment horizontal="center" vertical="top"/>
    </xf>
    <xf numFmtId="2" fontId="13" fillId="8" borderId="2" xfId="0" applyNumberFormat="1" applyFont="1" applyFill="1" applyBorder="1" applyAlignment="1" applyProtection="1">
      <alignment horizontal="center" vertical="center"/>
    </xf>
    <xf numFmtId="0" fontId="5" fillId="8" borderId="0" xfId="0" applyFont="1" applyFill="1" applyBorder="1" applyAlignment="1" applyProtection="1">
      <alignment horizontal="center" vertical="top"/>
      <protection locked="0"/>
    </xf>
    <xf numFmtId="0" fontId="5" fillId="8" borderId="0" xfId="0" applyFont="1" applyFill="1" applyBorder="1" applyAlignment="1" applyProtection="1">
      <alignment vertical="top"/>
      <protection locked="0"/>
    </xf>
    <xf numFmtId="0" fontId="13" fillId="8" borderId="2" xfId="0" applyFont="1" applyFill="1" applyBorder="1" applyAlignment="1" applyProtection="1">
      <alignment horizontal="left" vertical="top" wrapText="1"/>
    </xf>
    <xf numFmtId="0" fontId="5" fillId="8" borderId="0" xfId="0" applyFont="1" applyFill="1" applyBorder="1" applyProtection="1"/>
    <xf numFmtId="0" fontId="3" fillId="0" borderId="5"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top"/>
      <protection locked="0"/>
    </xf>
    <xf numFmtId="2" fontId="23" fillId="8" borderId="2" xfId="0" applyNumberFormat="1" applyFont="1" applyFill="1" applyBorder="1" applyAlignment="1" applyProtection="1">
      <alignment horizontal="center" vertical="top" wrapText="1"/>
    </xf>
    <xf numFmtId="0" fontId="5" fillId="0" borderId="0" xfId="0" applyFont="1" applyFill="1"/>
    <xf numFmtId="49" fontId="23" fillId="8" borderId="2" xfId="0" applyNumberFormat="1" applyFont="1" applyFill="1" applyBorder="1" applyAlignment="1" applyProtection="1">
      <alignment horizontal="left" vertical="top" wrapText="1"/>
    </xf>
    <xf numFmtId="49" fontId="23" fillId="8" borderId="2" xfId="0" applyNumberFormat="1" applyFont="1" applyFill="1" applyBorder="1" applyAlignment="1" applyProtection="1">
      <alignment horizontal="center" vertical="top" wrapText="1"/>
    </xf>
    <xf numFmtId="0" fontId="26" fillId="0" borderId="0" xfId="0" applyFont="1" applyFill="1" applyBorder="1" applyAlignment="1" applyProtection="1">
      <alignment horizontal="center" vertical="top"/>
      <protection locked="0"/>
    </xf>
    <xf numFmtId="49" fontId="4" fillId="0" borderId="2" xfId="0" applyNumberFormat="1" applyFont="1" applyFill="1" applyBorder="1" applyAlignment="1" applyProtection="1">
      <alignment horizontal="center" vertical="top"/>
      <protection locked="0"/>
    </xf>
    <xf numFmtId="0" fontId="25" fillId="0" borderId="5" xfId="0" applyFont="1" applyFill="1" applyBorder="1" applyAlignment="1" applyProtection="1">
      <alignment horizontal="center" vertical="top" wrapText="1"/>
      <protection locked="0"/>
    </xf>
    <xf numFmtId="0" fontId="25" fillId="0" borderId="0" xfId="0" applyFont="1" applyFill="1" applyBorder="1" applyAlignment="1" applyProtection="1">
      <alignment vertical="top"/>
      <protection locked="0"/>
    </xf>
    <xf numFmtId="2" fontId="5" fillId="0" borderId="5" xfId="0" applyNumberFormat="1" applyFont="1" applyFill="1" applyBorder="1" applyAlignment="1" applyProtection="1">
      <alignment horizontal="center" vertical="top"/>
      <protection locked="0"/>
    </xf>
    <xf numFmtId="49" fontId="5" fillId="0" borderId="2" xfId="0" applyNumberFormat="1" applyFont="1" applyFill="1" applyBorder="1" applyAlignment="1" applyProtection="1">
      <alignment horizontal="center" vertical="center"/>
      <protection locked="0"/>
    </xf>
    <xf numFmtId="0" fontId="13" fillId="3" borderId="2" xfId="0" applyFont="1" applyFill="1" applyBorder="1" applyAlignment="1">
      <alignment vertical="center" wrapText="1"/>
    </xf>
    <xf numFmtId="0" fontId="1" fillId="2"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166" fontId="2" fillId="0" borderId="2" xfId="0" applyNumberFormat="1" applyFont="1" applyFill="1" applyBorder="1" applyAlignment="1">
      <alignment horizontal="center" vertical="center" wrapText="1"/>
    </xf>
    <xf numFmtId="0" fontId="23" fillId="8" borderId="2" xfId="0" applyNumberFormat="1" applyFont="1" applyFill="1" applyBorder="1" applyAlignment="1" applyProtection="1">
      <alignment horizontal="center" vertical="top" wrapText="1"/>
    </xf>
    <xf numFmtId="0" fontId="23" fillId="8" borderId="2" xfId="0" applyNumberFormat="1" applyFont="1" applyFill="1" applyBorder="1" applyAlignment="1" applyProtection="1">
      <alignment horizontal="left" vertical="top" wrapText="1"/>
    </xf>
    <xf numFmtId="2" fontId="5" fillId="0" borderId="19" xfId="0" applyNumberFormat="1" applyFont="1" applyFill="1" applyBorder="1" applyAlignment="1" applyProtection="1">
      <alignment horizontal="center" vertical="center"/>
    </xf>
    <xf numFmtId="0" fontId="25" fillId="0" borderId="0" xfId="0" applyFont="1" applyFill="1" applyBorder="1" applyAlignment="1" applyProtection="1">
      <alignment horizontal="center" vertical="top"/>
      <protection locked="0"/>
    </xf>
    <xf numFmtId="0" fontId="36" fillId="0" borderId="0" xfId="0" applyFont="1" applyFill="1" applyBorder="1"/>
    <xf numFmtId="0" fontId="36" fillId="0" borderId="0" xfId="0" applyFont="1" applyFill="1" applyBorder="1" applyAlignment="1" applyProtection="1">
      <alignment vertical="top"/>
      <protection locked="0"/>
    </xf>
    <xf numFmtId="0" fontId="36" fillId="0" borderId="0" xfId="0" applyFont="1"/>
    <xf numFmtId="0" fontId="38" fillId="8" borderId="2" xfId="4" applyFont="1" applyFill="1" applyBorder="1" applyAlignment="1">
      <alignment horizontal="center" vertical="center" wrapText="1"/>
    </xf>
    <xf numFmtId="0" fontId="36" fillId="0" borderId="2" xfId="0" applyFont="1" applyBorder="1" applyAlignment="1" applyProtection="1">
      <alignment horizontal="center" vertical="top"/>
      <protection locked="0"/>
    </xf>
    <xf numFmtId="0" fontId="36" fillId="0" borderId="2" xfId="0" applyFont="1" applyBorder="1" applyProtection="1">
      <protection locked="0"/>
    </xf>
    <xf numFmtId="0" fontId="12" fillId="8" borderId="2" xfId="0" applyFont="1" applyFill="1" applyBorder="1"/>
    <xf numFmtId="2" fontId="12" fillId="8" borderId="2" xfId="0" applyNumberFormat="1" applyFont="1" applyFill="1" applyBorder="1" applyAlignment="1">
      <alignment horizontal="center" vertical="center"/>
    </xf>
    <xf numFmtId="2" fontId="36" fillId="0" borderId="2" xfId="0" applyNumberFormat="1" applyFont="1" applyBorder="1" applyProtection="1">
      <protection locked="0"/>
    </xf>
    <xf numFmtId="49" fontId="36" fillId="0" borderId="2" xfId="0" applyNumberFormat="1" applyFont="1" applyBorder="1" applyProtection="1">
      <protection locked="0"/>
    </xf>
    <xf numFmtId="0" fontId="25" fillId="8" borderId="2" xfId="0" applyNumberFormat="1" applyFont="1" applyFill="1" applyBorder="1" applyAlignment="1" applyProtection="1">
      <alignment horizontal="center" vertical="top" wrapText="1"/>
    </xf>
    <xf numFmtId="0" fontId="13" fillId="8" borderId="2" xfId="0" applyFont="1" applyFill="1" applyBorder="1" applyAlignment="1" applyProtection="1">
      <alignment horizontal="center" vertical="center"/>
    </xf>
    <xf numFmtId="0" fontId="5" fillId="0" borderId="2" xfId="0" applyFont="1" applyBorder="1" applyAlignment="1" applyProtection="1">
      <alignment horizontal="center" vertical="center"/>
    </xf>
    <xf numFmtId="2" fontId="5" fillId="0" borderId="2" xfId="0" applyNumberFormat="1" applyFont="1" applyBorder="1" applyAlignment="1" applyProtection="1">
      <alignment horizontal="center" vertical="center"/>
    </xf>
    <xf numFmtId="0" fontId="13" fillId="8" borderId="2" xfId="0" applyFont="1" applyFill="1" applyBorder="1" applyAlignment="1" applyProtection="1">
      <alignment vertical="top" wrapText="1"/>
    </xf>
    <xf numFmtId="10" fontId="23" fillId="8" borderId="2" xfId="0" applyNumberFormat="1" applyFont="1" applyFill="1" applyBorder="1" applyAlignment="1" applyProtection="1">
      <alignment horizontal="center" vertical="top" wrapText="1"/>
    </xf>
    <xf numFmtId="10" fontId="5" fillId="0" borderId="2" xfId="0" applyNumberFormat="1" applyFont="1" applyFill="1" applyBorder="1" applyAlignment="1" applyProtection="1">
      <alignment horizontal="center" vertical="center"/>
      <protection locked="0"/>
    </xf>
    <xf numFmtId="0" fontId="13" fillId="8" borderId="7" xfId="0" applyFont="1" applyFill="1" applyBorder="1" applyAlignment="1" applyProtection="1">
      <alignment vertical="top"/>
    </xf>
    <xf numFmtId="0" fontId="13" fillId="8" borderId="6" xfId="0" applyFont="1" applyFill="1" applyBorder="1" applyAlignment="1" applyProtection="1">
      <alignment vertical="top"/>
    </xf>
    <xf numFmtId="0" fontId="13" fillId="8" borderId="2" xfId="0" applyFont="1" applyFill="1" applyBorder="1" applyAlignment="1" applyProtection="1">
      <alignment horizontal="center" vertical="top"/>
    </xf>
    <xf numFmtId="0" fontId="13" fillId="0" borderId="7" xfId="0" applyFont="1" applyBorder="1" applyAlignment="1" applyProtection="1">
      <alignment vertical="top"/>
    </xf>
    <xf numFmtId="0" fontId="13" fillId="0" borderId="6" xfId="0" applyFont="1" applyFill="1" applyBorder="1" applyAlignment="1" applyProtection="1">
      <alignment vertical="top"/>
      <protection locked="0"/>
    </xf>
    <xf numFmtId="0" fontId="5" fillId="0" borderId="6" xfId="0" applyFont="1" applyBorder="1" applyAlignment="1" applyProtection="1">
      <alignment vertical="top"/>
      <protection locked="0"/>
    </xf>
    <xf numFmtId="0" fontId="5" fillId="0" borderId="2" xfId="0" applyFont="1" applyBorder="1" applyAlignment="1" applyProtection="1">
      <alignment vertical="top"/>
      <protection locked="0"/>
    </xf>
    <xf numFmtId="0" fontId="25" fillId="0" borderId="2" xfId="0" applyFont="1" applyBorder="1" applyAlignment="1" applyProtection="1">
      <alignment horizontal="center" vertical="top"/>
    </xf>
    <xf numFmtId="0" fontId="5" fillId="0" borderId="6" xfId="0" applyFont="1" applyBorder="1" applyAlignment="1" applyProtection="1">
      <alignment vertical="top"/>
    </xf>
    <xf numFmtId="0" fontId="4" fillId="0" borderId="2" xfId="0" applyFont="1" applyFill="1" applyBorder="1" applyAlignment="1" applyProtection="1">
      <alignment horizontal="center" vertical="top" wrapText="1"/>
      <protection locked="0"/>
    </xf>
    <xf numFmtId="0" fontId="25" fillId="0" borderId="2" xfId="0" applyFont="1" applyBorder="1" applyAlignment="1" applyProtection="1">
      <alignment horizontal="center" vertical="top" wrapText="1"/>
    </xf>
    <xf numFmtId="2" fontId="5" fillId="0" borderId="2" xfId="0" applyNumberFormat="1" applyFont="1" applyFill="1" applyBorder="1" applyAlignment="1" applyProtection="1">
      <alignment horizontal="center" vertical="center"/>
    </xf>
    <xf numFmtId="49" fontId="5" fillId="0" borderId="2" xfId="0" applyNumberFormat="1" applyFont="1" applyBorder="1" applyAlignment="1" applyProtection="1">
      <alignment horizontal="left" vertical="top" wrapText="1"/>
    </xf>
    <xf numFmtId="0" fontId="5" fillId="0" borderId="2" xfId="0" applyFont="1" applyBorder="1" applyProtection="1"/>
    <xf numFmtId="0" fontId="5" fillId="0" borderId="2" xfId="0" applyFont="1" applyBorder="1" applyAlignment="1" applyProtection="1">
      <alignment wrapText="1"/>
    </xf>
    <xf numFmtId="0" fontId="5" fillId="0" borderId="2" xfId="0" applyFont="1" applyBorder="1" applyAlignment="1" applyProtection="1">
      <alignment horizontal="center"/>
    </xf>
    <xf numFmtId="0" fontId="2" fillId="0" borderId="2" xfId="0" applyFont="1" applyBorder="1" applyAlignment="1">
      <alignment horizontal="center" vertical="center" wrapText="1"/>
    </xf>
    <xf numFmtId="0" fontId="1" fillId="2" borderId="2" xfId="0" applyFont="1" applyFill="1" applyBorder="1" applyAlignment="1">
      <alignment vertical="center" wrapText="1"/>
    </xf>
    <xf numFmtId="0" fontId="17" fillId="2"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2" fillId="0" borderId="2" xfId="0" applyFont="1" applyBorder="1" applyAlignment="1">
      <alignment horizontal="left" vertical="center"/>
    </xf>
    <xf numFmtId="0" fontId="5" fillId="0" borderId="2" xfId="0" applyFont="1" applyBorder="1" applyAlignment="1">
      <alignment horizontal="left" vertical="center" wrapText="1"/>
    </xf>
    <xf numFmtId="0" fontId="5" fillId="0" borderId="0" xfId="0" applyFont="1" applyAlignment="1">
      <alignment horizontal="left"/>
    </xf>
    <xf numFmtId="0" fontId="2" fillId="0" borderId="2" xfId="0" applyFont="1" applyBorder="1" applyAlignment="1">
      <alignment vertical="center"/>
    </xf>
    <xf numFmtId="0" fontId="5" fillId="0" borderId="0" xfId="0" applyFont="1" applyAlignment="1"/>
    <xf numFmtId="0" fontId="1" fillId="3" borderId="2" xfId="0" applyFont="1" applyFill="1" applyBorder="1" applyAlignment="1">
      <alignment horizontal="left" vertical="center"/>
    </xf>
    <xf numFmtId="0" fontId="5" fillId="0" borderId="0" xfId="0" applyFont="1" applyAlignment="1">
      <alignment horizontal="left" vertical="top"/>
    </xf>
    <xf numFmtId="0" fontId="5"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166" fontId="2" fillId="0" borderId="2" xfId="0" applyNumberFormat="1" applyFont="1" applyFill="1" applyBorder="1" applyAlignment="1">
      <alignment horizontal="left" vertical="center" wrapText="1"/>
    </xf>
    <xf numFmtId="0" fontId="1" fillId="3" borderId="2" xfId="0" applyFont="1" applyFill="1" applyBorder="1" applyAlignment="1">
      <alignment horizontal="left" vertical="center" wrapText="1"/>
    </xf>
    <xf numFmtId="0" fontId="33" fillId="0" borderId="0" xfId="0" applyFont="1" applyAlignment="1">
      <alignment horizontal="center" vertical="center"/>
    </xf>
    <xf numFmtId="0" fontId="40" fillId="0" borderId="0" xfId="0" applyFont="1" applyAlignment="1" applyProtection="1">
      <alignment horizontal="left" vertical="center"/>
    </xf>
    <xf numFmtId="0" fontId="34" fillId="0" borderId="0" xfId="0" applyFont="1" applyAlignment="1" applyProtection="1">
      <alignment horizontal="left" vertical="center" wrapText="1"/>
    </xf>
    <xf numFmtId="0" fontId="41" fillId="0" borderId="0" xfId="0" applyFont="1" applyAlignment="1" applyProtection="1">
      <alignment horizontal="center"/>
    </xf>
    <xf numFmtId="0" fontId="41" fillId="0" borderId="0" xfId="0" applyFont="1" applyAlignment="1" applyProtection="1"/>
    <xf numFmtId="0" fontId="41" fillId="0" borderId="0" xfId="0" applyFont="1" applyAlignment="1" applyProtection="1">
      <alignment horizontal="center" vertical="center"/>
    </xf>
    <xf numFmtId="0" fontId="40" fillId="0" borderId="0" xfId="0" applyFont="1" applyAlignment="1" applyProtection="1">
      <alignment vertical="center"/>
    </xf>
    <xf numFmtId="0" fontId="41" fillId="0" borderId="0" xfId="0" applyFont="1" applyAlignment="1" applyProtection="1">
      <alignment wrapText="1"/>
    </xf>
    <xf numFmtId="0" fontId="33" fillId="0" borderId="0" xfId="0" applyFont="1"/>
    <xf numFmtId="0" fontId="41" fillId="0" borderId="0" xfId="0" applyFont="1" applyProtection="1"/>
    <xf numFmtId="0" fontId="40" fillId="0" borderId="0" xfId="0" applyFont="1" applyAlignment="1" applyProtection="1">
      <alignment horizontal="left" vertical="center" wrapText="1"/>
    </xf>
    <xf numFmtId="0" fontId="5" fillId="0" borderId="5" xfId="0" applyFont="1" applyBorder="1" applyAlignment="1" applyProtection="1">
      <alignment horizontal="center" vertical="top"/>
    </xf>
    <xf numFmtId="0" fontId="5" fillId="0" borderId="7" xfId="0" applyFont="1" applyBorder="1" applyAlignment="1" applyProtection="1">
      <alignment horizontal="center" vertical="top"/>
    </xf>
    <xf numFmtId="0" fontId="5" fillId="0" borderId="5" xfId="0" applyFont="1" applyBorder="1" applyAlignment="1" applyProtection="1">
      <alignment horizontal="center" vertical="top" wrapText="1"/>
    </xf>
    <xf numFmtId="0" fontId="13" fillId="0" borderId="2" xfId="0" applyFont="1" applyBorder="1" applyAlignment="1" applyProtection="1">
      <alignment horizontal="left" vertical="top"/>
    </xf>
    <xf numFmtId="0" fontId="13" fillId="0" borderId="0" xfId="0" applyFont="1" applyFill="1" applyBorder="1" applyAlignment="1" applyProtection="1">
      <alignment horizontal="center" vertical="center" wrapText="1"/>
    </xf>
    <xf numFmtId="0" fontId="13" fillId="8" borderId="2" xfId="0" applyFont="1" applyFill="1" applyBorder="1" applyAlignment="1" applyProtection="1">
      <alignment horizontal="center" vertical="top" wrapText="1"/>
    </xf>
    <xf numFmtId="0" fontId="13" fillId="8" borderId="2" xfId="0" applyFont="1" applyFill="1" applyBorder="1" applyAlignment="1" applyProtection="1">
      <alignment horizontal="center" vertical="top"/>
    </xf>
    <xf numFmtId="0" fontId="23" fillId="11" borderId="2" xfId="0" applyFont="1" applyFill="1" applyBorder="1" applyAlignment="1" applyProtection="1">
      <alignment horizontal="center" vertical="top" wrapText="1"/>
    </xf>
    <xf numFmtId="0" fontId="23" fillId="11" borderId="2" xfId="0" applyFont="1" applyFill="1" applyBorder="1" applyAlignment="1" applyProtection="1">
      <alignment horizontal="left" vertical="top" wrapText="1"/>
    </xf>
    <xf numFmtId="0" fontId="42" fillId="12" borderId="0" xfId="0" applyFont="1" applyFill="1" applyBorder="1" applyAlignment="1" applyProtection="1">
      <alignment vertical="top"/>
      <protection locked="0"/>
    </xf>
    <xf numFmtId="0" fontId="23" fillId="7" borderId="2" xfId="0" applyFont="1" applyFill="1" applyBorder="1" applyAlignment="1" applyProtection="1">
      <alignment horizontal="center" vertical="top" wrapText="1"/>
    </xf>
    <xf numFmtId="0" fontId="23" fillId="7" borderId="2" xfId="0" applyFont="1" applyFill="1" applyBorder="1" applyAlignment="1" applyProtection="1">
      <alignment horizontal="left" vertical="top" wrapText="1"/>
    </xf>
    <xf numFmtId="0" fontId="5" fillId="7" borderId="5" xfId="0" applyFont="1" applyFill="1" applyBorder="1" applyAlignment="1" applyProtection="1">
      <alignment vertical="top" wrapText="1"/>
    </xf>
    <xf numFmtId="0" fontId="5" fillId="7" borderId="6" xfId="0" applyFont="1" applyFill="1" applyBorder="1" applyAlignment="1" applyProtection="1">
      <alignment vertical="top" wrapText="1"/>
    </xf>
    <xf numFmtId="0" fontId="5" fillId="7" borderId="7" xfId="0" applyFont="1" applyFill="1" applyBorder="1" applyAlignment="1" applyProtection="1">
      <alignment vertical="top" wrapText="1"/>
    </xf>
    <xf numFmtId="0" fontId="5" fillId="7" borderId="7"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26" fillId="7" borderId="0" xfId="0" applyFont="1" applyFill="1" applyBorder="1" applyAlignment="1" applyProtection="1">
      <alignment horizontal="center" vertical="top"/>
    </xf>
    <xf numFmtId="0" fontId="26" fillId="0" borderId="0" xfId="0" applyFont="1" applyFill="1" applyBorder="1" applyAlignment="1" applyProtection="1">
      <alignment horizontal="center" vertical="top"/>
    </xf>
    <xf numFmtId="0" fontId="23" fillId="7" borderId="0" xfId="0" applyFont="1" applyFill="1" applyBorder="1" applyAlignment="1" applyProtection="1">
      <alignment horizontal="center" vertical="top"/>
    </xf>
    <xf numFmtId="0" fontId="23" fillId="7" borderId="0" xfId="0" applyFont="1" applyFill="1" applyBorder="1" applyAlignment="1" applyProtection="1">
      <alignment horizontal="left" vertical="top" wrapText="1"/>
    </xf>
    <xf numFmtId="0" fontId="23" fillId="7" borderId="2" xfId="0" applyFont="1" applyFill="1" applyBorder="1" applyAlignment="1" applyProtection="1">
      <alignment horizontal="left" vertical="top"/>
    </xf>
    <xf numFmtId="0" fontId="23" fillId="7" borderId="26" xfId="0" applyFont="1" applyFill="1" applyBorder="1" applyAlignment="1" applyProtection="1">
      <alignment vertical="top"/>
    </xf>
    <xf numFmtId="0" fontId="23" fillId="7" borderId="23" xfId="0" applyFont="1" applyFill="1" applyBorder="1" applyAlignment="1" applyProtection="1">
      <alignment vertical="top"/>
    </xf>
    <xf numFmtId="0" fontId="23" fillId="7" borderId="7" xfId="0" applyFont="1" applyFill="1" applyBorder="1" applyAlignment="1" applyProtection="1">
      <alignment vertical="top"/>
    </xf>
    <xf numFmtId="0" fontId="23" fillId="0" borderId="6" xfId="0" applyFont="1" applyFill="1" applyBorder="1" applyAlignment="1" applyProtection="1">
      <alignment vertical="top"/>
    </xf>
    <xf numFmtId="0" fontId="23" fillId="7" borderId="5" xfId="0" applyFont="1" applyFill="1" applyBorder="1" applyAlignment="1" applyProtection="1">
      <alignment horizontal="left" vertical="top"/>
    </xf>
    <xf numFmtId="0" fontId="26" fillId="13" borderId="2" xfId="0" applyFont="1" applyFill="1" applyBorder="1" applyAlignment="1" applyProtection="1">
      <alignment horizontal="left" vertical="top" wrapText="1"/>
    </xf>
    <xf numFmtId="0" fontId="23" fillId="7" borderId="16" xfId="0" applyFont="1" applyFill="1" applyBorder="1" applyAlignment="1" applyProtection="1">
      <alignment vertical="top"/>
    </xf>
    <xf numFmtId="0" fontId="23" fillId="7" borderId="1" xfId="0" applyFont="1" applyFill="1" applyBorder="1" applyAlignment="1" applyProtection="1">
      <alignment horizontal="left" vertical="top"/>
    </xf>
    <xf numFmtId="0" fontId="23" fillId="7" borderId="1" xfId="0" applyFont="1" applyFill="1" applyBorder="1" applyAlignment="1" applyProtection="1">
      <alignment vertical="top"/>
    </xf>
    <xf numFmtId="0" fontId="23" fillId="0" borderId="25" xfId="0" applyFont="1" applyFill="1" applyBorder="1" applyAlignment="1" applyProtection="1">
      <alignment vertical="top"/>
    </xf>
    <xf numFmtId="0" fontId="23" fillId="7" borderId="27" xfId="0" applyFont="1" applyFill="1" applyBorder="1" applyAlignment="1" applyProtection="1">
      <alignment horizontal="left" vertical="top"/>
    </xf>
    <xf numFmtId="0" fontId="42" fillId="12" borderId="0" xfId="0" applyFont="1" applyFill="1" applyBorder="1" applyAlignment="1" applyProtection="1">
      <alignment vertical="top"/>
    </xf>
    <xf numFmtId="0" fontId="43" fillId="0" borderId="6" xfId="0" applyFont="1" applyBorder="1" applyAlignment="1" applyProtection="1">
      <alignment horizontal="center" vertical="top" wrapText="1"/>
    </xf>
    <xf numFmtId="0" fontId="23" fillId="13" borderId="2" xfId="0" applyFont="1" applyFill="1" applyBorder="1" applyAlignment="1" applyProtection="1">
      <alignment horizontal="center" vertical="top"/>
    </xf>
    <xf numFmtId="0" fontId="23" fillId="13" borderId="2" xfId="0" applyFont="1" applyFill="1" applyBorder="1" applyAlignment="1" applyProtection="1">
      <alignment horizontal="left" vertical="top" wrapText="1"/>
    </xf>
    <xf numFmtId="0" fontId="26" fillId="13" borderId="5"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2" fontId="5" fillId="0" borderId="2" xfId="0" applyNumberFormat="1" applyFont="1" applyFill="1" applyBorder="1" applyAlignment="1" applyProtection="1">
      <alignment horizontal="center" vertical="top"/>
    </xf>
    <xf numFmtId="2" fontId="5" fillId="0" borderId="6" xfId="0" applyNumberFormat="1" applyFont="1" applyFill="1" applyBorder="1" applyAlignment="1" applyProtection="1">
      <alignment horizontal="center" vertical="top"/>
      <protection locked="0"/>
    </xf>
    <xf numFmtId="0" fontId="23" fillId="8" borderId="2" xfId="0" applyFont="1" applyFill="1" applyBorder="1" applyAlignment="1" applyProtection="1">
      <alignment horizontal="center" vertical="top" wrapText="1"/>
    </xf>
    <xf numFmtId="0" fontId="23" fillId="8" borderId="2" xfId="0" applyFont="1" applyFill="1" applyBorder="1" applyAlignment="1" applyProtection="1">
      <alignment horizontal="left" vertical="top" wrapText="1"/>
    </xf>
    <xf numFmtId="2" fontId="23" fillId="8" borderId="2" xfId="0" applyNumberFormat="1" applyFont="1" applyFill="1" applyBorder="1" applyAlignment="1" applyProtection="1">
      <alignment horizontal="left" vertical="top" wrapText="1"/>
    </xf>
    <xf numFmtId="2" fontId="23" fillId="8" borderId="5" xfId="0" applyNumberFormat="1" applyFont="1" applyFill="1" applyBorder="1" applyAlignment="1" applyProtection="1">
      <alignment horizontal="center" vertical="top" wrapText="1"/>
    </xf>
    <xf numFmtId="2" fontId="23" fillId="8" borderId="6" xfId="0" applyNumberFormat="1" applyFont="1" applyFill="1" applyBorder="1" applyAlignment="1" applyProtection="1">
      <alignment horizontal="center" vertical="top" wrapText="1"/>
    </xf>
    <xf numFmtId="0" fontId="23" fillId="8" borderId="5" xfId="0" applyFont="1" applyFill="1" applyBorder="1" applyAlignment="1" applyProtection="1">
      <alignment horizontal="center" vertical="top" wrapText="1"/>
    </xf>
    <xf numFmtId="0" fontId="5" fillId="0" borderId="6" xfId="0" applyFont="1" applyFill="1" applyBorder="1" applyAlignment="1" applyProtection="1">
      <alignment horizontal="center" vertical="top"/>
      <protection locked="0"/>
    </xf>
    <xf numFmtId="0" fontId="5" fillId="0" borderId="0" xfId="0" applyFont="1" applyAlignment="1" applyProtection="1">
      <alignment vertical="top"/>
      <protection locked="0"/>
    </xf>
    <xf numFmtId="2" fontId="5" fillId="0" borderId="2" xfId="0" applyNumberFormat="1" applyFont="1" applyFill="1" applyBorder="1" applyAlignment="1" applyProtection="1">
      <alignment horizontal="center" vertical="top" wrapText="1"/>
      <protection locked="0"/>
    </xf>
    <xf numFmtId="0" fontId="5" fillId="0" borderId="2" xfId="0" applyFont="1" applyFill="1" applyBorder="1" applyAlignment="1" applyProtection="1">
      <alignment vertical="top"/>
      <protection locked="0"/>
    </xf>
    <xf numFmtId="0" fontId="13" fillId="0" borderId="2" xfId="0" applyFont="1" applyBorder="1" applyAlignment="1" applyProtection="1">
      <alignment horizontal="center" vertical="top" wrapText="1"/>
    </xf>
    <xf numFmtId="0" fontId="38" fillId="8" borderId="2" xfId="4" applyFont="1" applyFill="1" applyBorder="1" applyAlignment="1">
      <alignment horizontal="center" vertical="top" wrapText="1"/>
    </xf>
    <xf numFmtId="0" fontId="13" fillId="8" borderId="2" xfId="0" applyFont="1" applyFill="1" applyBorder="1" applyAlignment="1">
      <alignment vertical="top" wrapText="1"/>
    </xf>
    <xf numFmtId="0" fontId="13" fillId="8" borderId="2" xfId="0" applyFont="1" applyFill="1" applyBorder="1" applyAlignment="1">
      <alignment horizontal="center" vertical="top" wrapText="1"/>
    </xf>
    <xf numFmtId="0" fontId="13" fillId="8" borderId="2" xfId="0" applyFont="1" applyFill="1" applyBorder="1" applyAlignment="1">
      <alignment vertical="top"/>
    </xf>
    <xf numFmtId="0" fontId="13" fillId="8" borderId="2" xfId="0" applyFont="1" applyFill="1" applyBorder="1" applyAlignment="1">
      <alignment horizontal="center" vertical="top"/>
    </xf>
    <xf numFmtId="0" fontId="5" fillId="0" borderId="2" xfId="0" applyFont="1" applyBorder="1" applyAlignment="1" applyProtection="1">
      <alignment horizontal="center"/>
      <protection locked="0"/>
    </xf>
    <xf numFmtId="0" fontId="5" fillId="0" borderId="2" xfId="0" applyFont="1" applyBorder="1" applyProtection="1">
      <protection locked="0"/>
    </xf>
    <xf numFmtId="0" fontId="5" fillId="0" borderId="0" xfId="0" applyFont="1" applyAlignment="1">
      <alignment horizontal="center"/>
    </xf>
    <xf numFmtId="0" fontId="13" fillId="8" borderId="2" xfId="0" applyFont="1" applyFill="1" applyBorder="1" applyAlignment="1"/>
    <xf numFmtId="0" fontId="13" fillId="0" borderId="0" xfId="0" applyFont="1" applyFill="1"/>
    <xf numFmtId="0" fontId="25" fillId="0" borderId="0" xfId="0" applyFont="1" applyFill="1"/>
    <xf numFmtId="0" fontId="12" fillId="0" borderId="6" xfId="0" applyFont="1" applyFill="1" applyBorder="1" applyAlignment="1" applyProtection="1">
      <alignment vertical="top"/>
    </xf>
    <xf numFmtId="0" fontId="13" fillId="0" borderId="0" xfId="0" applyFont="1" applyFill="1" applyAlignment="1">
      <alignment vertical="top" wrapText="1"/>
    </xf>
    <xf numFmtId="0" fontId="13" fillId="0" borderId="0" xfId="0" applyFont="1" applyFill="1" applyAlignment="1">
      <alignment vertical="top"/>
    </xf>
    <xf numFmtId="0" fontId="5" fillId="0" borderId="0" xfId="0" applyFont="1" applyFill="1" applyProtection="1">
      <protection locked="0"/>
    </xf>
    <xf numFmtId="0" fontId="5" fillId="0" borderId="0" xfId="0" applyFont="1" applyAlignment="1" applyProtection="1">
      <alignment vertical="top"/>
    </xf>
    <xf numFmtId="0" fontId="5" fillId="0" borderId="2" xfId="0" applyFont="1" applyBorder="1" applyAlignment="1" applyProtection="1">
      <alignment vertical="top"/>
    </xf>
    <xf numFmtId="2" fontId="5" fillId="0" borderId="2" xfId="0" applyNumberFormat="1" applyFont="1" applyBorder="1" applyAlignment="1" applyProtection="1">
      <alignment horizontal="center" vertical="top"/>
    </xf>
    <xf numFmtId="0" fontId="32" fillId="0" borderId="0" xfId="0" applyFont="1" applyAlignment="1" applyProtection="1">
      <alignment vertical="top"/>
    </xf>
    <xf numFmtId="0" fontId="32" fillId="0" borderId="0" xfId="0" applyFont="1" applyAlignment="1" applyProtection="1">
      <alignment horizontal="center" vertical="top"/>
    </xf>
    <xf numFmtId="1" fontId="5" fillId="0" borderId="2" xfId="0" applyNumberFormat="1" applyFont="1" applyBorder="1" applyAlignment="1" applyProtection="1">
      <alignment horizontal="center" vertical="top"/>
    </xf>
    <xf numFmtId="0" fontId="5" fillId="0" borderId="0" xfId="0" applyFont="1" applyAlignment="1" applyProtection="1">
      <alignment horizontal="center" vertical="top"/>
    </xf>
    <xf numFmtId="2" fontId="13" fillId="0" borderId="2" xfId="0" applyNumberFormat="1" applyFont="1" applyBorder="1" applyAlignment="1" applyProtection="1">
      <alignment horizontal="center" vertical="top"/>
    </xf>
    <xf numFmtId="0" fontId="44" fillId="0" borderId="0" xfId="0" applyFont="1" applyAlignment="1" applyProtection="1">
      <alignment vertical="top"/>
    </xf>
    <xf numFmtId="2" fontId="31" fillId="8" borderId="2" xfId="0" applyNumberFormat="1" applyFont="1" applyFill="1" applyBorder="1" applyAlignment="1" applyProtection="1">
      <alignment horizontal="center" vertical="center" wrapText="1"/>
    </xf>
    <xf numFmtId="2" fontId="5" fillId="0" borderId="2" xfId="0" applyNumberFormat="1" applyFont="1" applyBorder="1" applyAlignment="1" applyProtection="1">
      <alignment horizontal="center"/>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vertical="center" wrapText="1"/>
    </xf>
    <xf numFmtId="2" fontId="5" fillId="0" borderId="3"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7" borderId="2" xfId="0" applyFont="1" applyFill="1" applyBorder="1" applyAlignment="1" applyProtection="1">
      <alignment vertical="center" wrapText="1"/>
    </xf>
    <xf numFmtId="0" fontId="5" fillId="0" borderId="2" xfId="0" applyFont="1" applyBorder="1" applyAlignment="1" applyProtection="1">
      <alignment horizontal="center" vertical="center" wrapText="1"/>
    </xf>
    <xf numFmtId="1" fontId="5" fillId="0" borderId="2" xfId="0" applyNumberFormat="1" applyFont="1" applyBorder="1" applyAlignment="1" applyProtection="1">
      <alignment horizontal="center" vertical="center" wrapText="1"/>
    </xf>
    <xf numFmtId="2" fontId="5" fillId="0" borderId="2" xfId="0" applyNumberFormat="1" applyFont="1" applyBorder="1" applyAlignment="1" applyProtection="1">
      <alignment horizontal="center" vertical="center" wrapText="1"/>
    </xf>
    <xf numFmtId="0" fontId="5" fillId="7" borderId="3" xfId="0" applyFont="1" applyFill="1" applyBorder="1" applyAlignment="1" applyProtection="1">
      <alignment vertical="center" wrapText="1"/>
    </xf>
    <xf numFmtId="0" fontId="5" fillId="0" borderId="4" xfId="0" applyFont="1" applyBorder="1" applyAlignment="1" applyProtection="1">
      <alignment horizontal="center" vertical="center" wrapText="1"/>
    </xf>
    <xf numFmtId="1" fontId="5" fillId="0" borderId="4" xfId="0" applyNumberFormat="1" applyFont="1" applyBorder="1" applyAlignment="1" applyProtection="1">
      <alignment horizontal="center" vertical="center" wrapText="1"/>
    </xf>
    <xf numFmtId="0" fontId="5" fillId="0" borderId="2" xfId="0" quotePrefix="1" applyFont="1" applyBorder="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7" borderId="3" xfId="0" applyFont="1" applyFill="1" applyBorder="1" applyAlignment="1" applyProtection="1">
      <alignment horizontal="center" vertical="center" wrapText="1"/>
    </xf>
    <xf numFmtId="0" fontId="5" fillId="0" borderId="5" xfId="0" applyFont="1" applyBorder="1" applyAlignment="1" applyProtection="1">
      <alignment horizontal="center"/>
    </xf>
    <xf numFmtId="2" fontId="5" fillId="0" borderId="26" xfId="0" applyNumberFormat="1" applyFont="1" applyFill="1" applyBorder="1" applyAlignment="1" applyProtection="1">
      <alignment horizontal="center" vertical="center" wrapText="1"/>
    </xf>
    <xf numFmtId="2" fontId="5" fillId="0" borderId="5" xfId="0" applyNumberFormat="1" applyFont="1" applyBorder="1" applyAlignment="1" applyProtection="1">
      <alignment horizontal="center" vertical="center" wrapText="1"/>
    </xf>
    <xf numFmtId="2" fontId="5" fillId="0" borderId="16" xfId="0" applyNumberFormat="1" applyFont="1" applyBorder="1" applyAlignment="1" applyProtection="1">
      <alignment horizontal="center" vertical="center" wrapText="1"/>
    </xf>
    <xf numFmtId="0" fontId="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2" fillId="0" borderId="0" xfId="0" applyFont="1" applyFill="1" applyBorder="1" applyAlignment="1" applyProtection="1">
      <alignment vertical="center"/>
    </xf>
    <xf numFmtId="2" fontId="31" fillId="8" borderId="2" xfId="0" applyNumberFormat="1" applyFont="1" applyFill="1" applyBorder="1" applyAlignment="1" applyProtection="1">
      <alignment horizontal="left" vertical="center" wrapText="1"/>
    </xf>
    <xf numFmtId="2" fontId="31" fillId="8" borderId="5" xfId="0" applyNumberFormat="1" applyFont="1" applyFill="1" applyBorder="1" applyAlignment="1" applyProtection="1">
      <alignment horizontal="center" vertical="center" wrapText="1"/>
    </xf>
    <xf numFmtId="0" fontId="13" fillId="8" borderId="2" xfId="0" applyFont="1" applyFill="1" applyBorder="1" applyAlignment="1" applyProtection="1">
      <alignment vertical="center" wrapText="1"/>
    </xf>
    <xf numFmtId="1" fontId="13" fillId="8" borderId="2" xfId="0" applyNumberFormat="1" applyFont="1" applyFill="1" applyBorder="1" applyAlignment="1" applyProtection="1">
      <alignment horizontal="center" vertical="center" wrapText="1"/>
    </xf>
    <xf numFmtId="2" fontId="13" fillId="8" borderId="5" xfId="0" applyNumberFormat="1" applyFont="1" applyFill="1" applyBorder="1" applyAlignment="1" applyProtection="1">
      <alignment horizontal="center" vertical="center" wrapText="1"/>
    </xf>
    <xf numFmtId="0" fontId="13" fillId="0" borderId="2" xfId="0" applyFont="1" applyFill="1" applyBorder="1" applyAlignment="1" applyProtection="1">
      <alignment vertical="center" wrapText="1"/>
    </xf>
    <xf numFmtId="0" fontId="13" fillId="0" borderId="2" xfId="0" applyFont="1" applyFill="1" applyBorder="1" applyAlignment="1" applyProtection="1">
      <alignment horizontal="left" vertical="center" wrapText="1"/>
    </xf>
    <xf numFmtId="0" fontId="13" fillId="0" borderId="2" xfId="0" applyFont="1" applyFill="1" applyBorder="1" applyAlignment="1" applyProtection="1">
      <alignment horizontal="center" vertical="center" wrapText="1"/>
    </xf>
    <xf numFmtId="2" fontId="13" fillId="0" borderId="2" xfId="0" applyNumberFormat="1" applyFont="1" applyFill="1" applyBorder="1" applyAlignment="1" applyProtection="1">
      <alignment vertical="center"/>
    </xf>
    <xf numFmtId="2" fontId="13" fillId="0" borderId="5"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5" xfId="0" applyFont="1" applyBorder="1" applyAlignment="1">
      <alignment horizontal="center" vertical="top"/>
    </xf>
    <xf numFmtId="0" fontId="5" fillId="0" borderId="0" xfId="0" applyFont="1" applyAlignment="1" applyProtection="1">
      <alignment vertical="center"/>
    </xf>
    <xf numFmtId="0" fontId="5" fillId="0" borderId="0" xfId="0" applyFont="1" applyFill="1" applyAlignment="1" applyProtection="1">
      <alignment vertical="center"/>
    </xf>
    <xf numFmtId="0" fontId="46" fillId="0" borderId="2" xfId="0" applyFont="1" applyFill="1" applyBorder="1" applyAlignment="1">
      <alignment vertical="center" wrapText="1"/>
    </xf>
    <xf numFmtId="0" fontId="46" fillId="0" borderId="2" xfId="0" applyFont="1" applyFill="1" applyBorder="1" applyAlignment="1">
      <alignment horizontal="center" vertical="center"/>
    </xf>
    <xf numFmtId="0" fontId="36" fillId="0" borderId="0" xfId="0" applyFont="1" applyFill="1" applyAlignment="1">
      <alignment vertical="center"/>
    </xf>
    <xf numFmtId="0" fontId="37" fillId="0" borderId="2" xfId="0" applyFont="1" applyFill="1" applyBorder="1" applyAlignment="1">
      <alignment vertical="center" wrapText="1"/>
    </xf>
    <xf numFmtId="2" fontId="46" fillId="0" borderId="2" xfId="0" applyNumberFormat="1" applyFont="1" applyFill="1" applyBorder="1" applyAlignment="1">
      <alignment horizontal="center" vertical="top"/>
    </xf>
    <xf numFmtId="0" fontId="25" fillId="7" borderId="2" xfId="0" applyFont="1" applyFill="1" applyBorder="1" applyAlignment="1" applyProtection="1">
      <alignment vertical="center" wrapText="1"/>
    </xf>
    <xf numFmtId="0" fontId="25" fillId="7" borderId="3" xfId="0" applyFont="1" applyFill="1" applyBorder="1" applyAlignment="1" applyProtection="1">
      <alignment vertical="center" wrapText="1"/>
    </xf>
    <xf numFmtId="1" fontId="31" fillId="8" borderId="2" xfId="0" applyNumberFormat="1" applyFont="1" applyFill="1" applyBorder="1" applyAlignment="1">
      <alignment horizontal="center" vertical="top" wrapText="1"/>
    </xf>
    <xf numFmtId="2" fontId="31" fillId="8" borderId="2" xfId="0" applyNumberFormat="1" applyFont="1" applyFill="1" applyBorder="1" applyAlignment="1">
      <alignment horizontal="left" vertical="top" wrapText="1"/>
    </xf>
    <xf numFmtId="2" fontId="31" fillId="8" borderId="2" xfId="0" applyNumberFormat="1" applyFont="1" applyFill="1" applyBorder="1" applyAlignment="1">
      <alignment horizontal="center" vertical="top" wrapText="1"/>
    </xf>
    <xf numFmtId="2" fontId="31" fillId="8" borderId="5" xfId="0" applyNumberFormat="1" applyFont="1" applyFill="1" applyBorder="1" applyAlignment="1">
      <alignment horizontal="center" vertical="top" wrapText="1"/>
    </xf>
    <xf numFmtId="0" fontId="5" fillId="0" borderId="0" xfId="0" applyFont="1" applyFill="1" applyBorder="1" applyAlignment="1">
      <alignment vertical="top"/>
    </xf>
    <xf numFmtId="0" fontId="30" fillId="0" borderId="0" xfId="0" applyFont="1" applyFill="1" applyBorder="1" applyAlignment="1">
      <alignment vertical="top"/>
    </xf>
    <xf numFmtId="2" fontId="31" fillId="0" borderId="0" xfId="0" applyNumberFormat="1" applyFont="1" applyFill="1" applyBorder="1" applyAlignment="1">
      <alignment horizontal="center" vertical="top" wrapText="1"/>
    </xf>
    <xf numFmtId="0" fontId="32" fillId="0" borderId="0" xfId="0" applyFont="1" applyFill="1" applyBorder="1" applyAlignment="1">
      <alignment horizontal="center" vertical="top" wrapText="1"/>
    </xf>
    <xf numFmtId="0" fontId="13" fillId="0" borderId="0" xfId="0" applyFont="1" applyFill="1" applyBorder="1" applyAlignment="1">
      <alignment vertical="top"/>
    </xf>
    <xf numFmtId="0" fontId="5" fillId="0" borderId="2" xfId="0" applyFont="1" applyFill="1" applyBorder="1" applyAlignment="1">
      <alignment horizontal="center" vertical="top"/>
    </xf>
    <xf numFmtId="2" fontId="5" fillId="0" borderId="2" xfId="0" applyNumberFormat="1" applyFont="1" applyFill="1" applyBorder="1" applyAlignment="1">
      <alignment horizontal="center" vertical="top"/>
    </xf>
    <xf numFmtId="0" fontId="5"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1" fontId="13" fillId="8" borderId="2" xfId="0" applyNumberFormat="1" applyFont="1" applyFill="1" applyBorder="1" applyAlignment="1">
      <alignment horizontal="center" vertical="top" wrapText="1"/>
    </xf>
    <xf numFmtId="2" fontId="13" fillId="8" borderId="2" xfId="0" applyNumberFormat="1" applyFont="1" applyFill="1" applyBorder="1" applyAlignment="1">
      <alignment horizontal="left" vertical="top" wrapText="1"/>
    </xf>
    <xf numFmtId="2" fontId="13" fillId="8" borderId="2" xfId="0" applyNumberFormat="1" applyFont="1" applyFill="1" applyBorder="1" applyAlignment="1">
      <alignment horizontal="center" vertical="top" wrapText="1"/>
    </xf>
    <xf numFmtId="2" fontId="33" fillId="0" borderId="2" xfId="0" applyNumberFormat="1" applyFont="1" applyBorder="1" applyAlignment="1">
      <alignment horizontal="center" vertical="top"/>
    </xf>
    <xf numFmtId="2" fontId="33" fillId="0" borderId="2" xfId="3" applyNumberFormat="1" applyFont="1" applyBorder="1" applyAlignment="1">
      <alignment horizontal="center" vertical="top"/>
    </xf>
    <xf numFmtId="2" fontId="48" fillId="3" borderId="2" xfId="0" applyNumberFormat="1" applyFont="1" applyFill="1" applyBorder="1" applyAlignment="1">
      <alignment horizontal="center" vertical="top"/>
    </xf>
    <xf numFmtId="2" fontId="48" fillId="8" borderId="2" xfId="0" applyNumberFormat="1" applyFont="1" applyFill="1" applyBorder="1" applyAlignment="1">
      <alignment horizontal="center" vertical="top" wrapText="1"/>
    </xf>
    <xf numFmtId="0" fontId="5" fillId="0" borderId="2" xfId="0" applyFont="1" applyBorder="1" applyAlignment="1" applyProtection="1">
      <alignment horizontal="left" vertical="center"/>
    </xf>
    <xf numFmtId="0" fontId="13" fillId="0" borderId="8" xfId="0" applyFont="1" applyBorder="1" applyAlignment="1" applyProtection="1">
      <alignment horizontal="center" vertical="center" wrapText="1"/>
    </xf>
    <xf numFmtId="0" fontId="2"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13" fillId="0" borderId="2" xfId="0" applyFont="1" applyBorder="1" applyAlignment="1" applyProtection="1">
      <alignment horizontal="left" vertical="top"/>
    </xf>
    <xf numFmtId="0" fontId="13" fillId="0" borderId="0" xfId="0" applyFont="1" applyFill="1" applyBorder="1" applyAlignment="1" applyProtection="1">
      <alignment horizontal="center" vertical="center" wrapText="1"/>
    </xf>
    <xf numFmtId="0" fontId="13" fillId="8" borderId="2" xfId="0" applyFont="1" applyFill="1" applyBorder="1" applyAlignment="1">
      <alignment horizontal="center"/>
    </xf>
    <xf numFmtId="0" fontId="28" fillId="0" borderId="2" xfId="0" applyFont="1" applyBorder="1" applyAlignment="1" applyProtection="1">
      <alignment horizontal="left" vertical="top"/>
    </xf>
    <xf numFmtId="0" fontId="5" fillId="0" borderId="7" xfId="0" applyFont="1" applyBorder="1" applyAlignment="1" applyProtection="1">
      <alignment horizontal="center"/>
    </xf>
    <xf numFmtId="0" fontId="13" fillId="8" borderId="2" xfId="0" applyFont="1" applyFill="1" applyBorder="1" applyAlignment="1" applyProtection="1">
      <alignment horizontal="center" vertical="center" wrapText="1"/>
    </xf>
    <xf numFmtId="0" fontId="13" fillId="8" borderId="2" xfId="0" applyFont="1" applyFill="1" applyBorder="1" applyAlignment="1" applyProtection="1">
      <alignment horizontal="center" vertical="top"/>
    </xf>
    <xf numFmtId="0" fontId="13" fillId="8" borderId="3" xfId="0" applyFont="1" applyFill="1" applyBorder="1" applyAlignment="1">
      <alignment horizontal="center" vertical="top" wrapText="1"/>
    </xf>
    <xf numFmtId="0" fontId="13" fillId="8" borderId="4" xfId="0" applyFont="1" applyFill="1" applyBorder="1" applyAlignment="1">
      <alignment horizontal="center" vertical="top" wrapText="1"/>
    </xf>
    <xf numFmtId="0" fontId="13" fillId="0" borderId="2" xfId="0" applyFont="1" applyBorder="1" applyAlignment="1" applyProtection="1">
      <alignment horizontal="center" vertical="top"/>
    </xf>
    <xf numFmtId="0" fontId="5" fillId="0" borderId="2" xfId="0" applyFont="1" applyBorder="1" applyAlignment="1" applyProtection="1">
      <alignment horizontal="center" vertical="top"/>
    </xf>
    <xf numFmtId="0" fontId="12" fillId="0" borderId="8" xfId="0" applyFont="1" applyBorder="1" applyAlignment="1" applyProtection="1">
      <alignment vertical="center"/>
    </xf>
    <xf numFmtId="0" fontId="12" fillId="0" borderId="2" xfId="0" applyFont="1" applyBorder="1" applyAlignment="1" applyProtection="1">
      <alignment horizontal="left" vertical="center"/>
    </xf>
    <xf numFmtId="0" fontId="5" fillId="0" borderId="2" xfId="0" applyFont="1" applyBorder="1" applyAlignment="1" applyProtection="1">
      <alignment horizontal="center" vertical="top"/>
      <protection locked="0"/>
    </xf>
    <xf numFmtId="0" fontId="5" fillId="0" borderId="2" xfId="0" applyFont="1" applyFill="1" applyBorder="1" applyAlignment="1" applyProtection="1">
      <alignment horizontal="left" vertical="top" wrapText="1"/>
      <protection locked="0"/>
    </xf>
    <xf numFmtId="0" fontId="22" fillId="0" borderId="0" xfId="0" applyFont="1" applyFill="1" applyBorder="1" applyAlignment="1" applyProtection="1">
      <alignment horizontal="center" vertical="top"/>
    </xf>
    <xf numFmtId="0" fontId="0" fillId="0" borderId="0" xfId="0" applyProtection="1"/>
    <xf numFmtId="0" fontId="0" fillId="0" borderId="0" xfId="0" applyProtection="1">
      <protection locked="0"/>
    </xf>
    <xf numFmtId="0" fontId="36" fillId="0" borderId="0" xfId="0" applyFont="1" applyProtection="1">
      <protection locked="0"/>
    </xf>
    <xf numFmtId="0" fontId="13" fillId="8" borderId="0" xfId="0" applyFont="1" applyFill="1" applyBorder="1" applyAlignment="1" applyProtection="1">
      <alignment horizontal="center" vertical="top"/>
    </xf>
    <xf numFmtId="0" fontId="5" fillId="8" borderId="2" xfId="0" applyFont="1" applyFill="1" applyBorder="1" applyAlignment="1" applyProtection="1">
      <alignment horizontal="center" vertical="top"/>
    </xf>
    <xf numFmtId="0" fontId="13" fillId="0" borderId="2" xfId="0" applyFont="1" applyFill="1" applyBorder="1" applyAlignment="1" applyProtection="1">
      <alignment horizontal="left" vertical="top" wrapText="1"/>
    </xf>
    <xf numFmtId="0" fontId="13" fillId="0" borderId="2" xfId="0" applyFont="1" applyFill="1" applyBorder="1" applyAlignment="1" applyProtection="1">
      <alignment horizontal="center" vertical="top" wrapText="1"/>
    </xf>
    <xf numFmtId="2" fontId="13" fillId="0" borderId="2" xfId="0" applyNumberFormat="1" applyFont="1" applyFill="1" applyBorder="1" applyAlignment="1" applyProtection="1">
      <alignment horizontal="center" vertical="top" wrapText="1"/>
    </xf>
    <xf numFmtId="0" fontId="12" fillId="0" borderId="2" xfId="0" applyFont="1" applyFill="1" applyBorder="1" applyAlignment="1" applyProtection="1">
      <alignment horizontal="left" vertical="top"/>
    </xf>
    <xf numFmtId="0" fontId="0" fillId="0" borderId="0" xfId="0" applyFill="1"/>
    <xf numFmtId="0" fontId="0" fillId="0" borderId="0" xfId="0" applyFont="1" applyFill="1" applyBorder="1" applyProtection="1"/>
    <xf numFmtId="0" fontId="51" fillId="0" borderId="0" xfId="0" applyFont="1" applyFill="1" applyBorder="1" applyAlignment="1" applyProtection="1">
      <alignment vertical="top"/>
    </xf>
    <xf numFmtId="0" fontId="51" fillId="0" borderId="0" xfId="0" applyFont="1" applyFill="1" applyBorder="1" applyAlignment="1" applyProtection="1">
      <alignment vertical="top" wrapText="1"/>
    </xf>
    <xf numFmtId="0" fontId="0" fillId="0" borderId="2" xfId="0" applyNumberFormat="1" applyFont="1" applyBorder="1" applyAlignment="1" applyProtection="1">
      <alignment horizontal="center" vertical="center"/>
    </xf>
    <xf numFmtId="0" fontId="0" fillId="0" borderId="2" xfId="0" applyNumberFormat="1" applyFont="1" applyBorder="1" applyAlignment="1" applyProtection="1">
      <alignment horizontal="left" vertical="center" wrapText="1"/>
    </xf>
    <xf numFmtId="0" fontId="0" fillId="0" borderId="2" xfId="0" applyNumberFormat="1" applyFont="1" applyBorder="1" applyAlignment="1" applyProtection="1">
      <alignment horizontal="center" vertical="center" wrapText="1"/>
    </xf>
    <xf numFmtId="0" fontId="0" fillId="0" borderId="2" xfId="0" applyNumberFormat="1" applyFont="1" applyFill="1" applyBorder="1" applyAlignment="1" applyProtection="1">
      <alignment vertical="top"/>
    </xf>
    <xf numFmtId="0" fontId="0" fillId="0" borderId="2" xfId="0" applyNumberFormat="1" applyFont="1" applyBorder="1" applyAlignment="1" applyProtection="1">
      <alignment horizontal="center" vertical="top"/>
    </xf>
    <xf numFmtId="0" fontId="0" fillId="0" borderId="2" xfId="0" applyNumberFormat="1" applyFont="1" applyBorder="1" applyAlignment="1" applyProtection="1">
      <alignment horizontal="left" vertical="top" wrapText="1"/>
    </xf>
    <xf numFmtId="0" fontId="0" fillId="0" borderId="2" xfId="0" applyNumberFormat="1" applyFont="1" applyBorder="1" applyAlignment="1" applyProtection="1">
      <alignment horizontal="center" vertical="top" wrapText="1"/>
    </xf>
    <xf numFmtId="0" fontId="0" fillId="0" borderId="2" xfId="0" applyNumberFormat="1" applyFont="1" applyFill="1" applyBorder="1" applyAlignment="1" applyProtection="1">
      <alignment horizontal="center" vertical="top" wrapText="1"/>
    </xf>
    <xf numFmtId="0" fontId="0" fillId="0" borderId="2" xfId="0" applyFont="1" applyBorder="1" applyAlignment="1" applyProtection="1">
      <alignment horizontal="left" vertical="top" wrapText="1"/>
    </xf>
    <xf numFmtId="0" fontId="0" fillId="0" borderId="2" xfId="0" applyFont="1" applyBorder="1" applyAlignment="1" applyProtection="1">
      <alignment horizontal="left" vertical="center" wrapText="1"/>
    </xf>
    <xf numFmtId="0" fontId="51" fillId="0" borderId="2" xfId="0" applyFont="1" applyBorder="1" applyAlignment="1" applyProtection="1">
      <alignment vertical="top" wrapText="1"/>
    </xf>
    <xf numFmtId="2" fontId="25" fillId="0" borderId="2" xfId="0" applyNumberFormat="1" applyFont="1" applyFill="1" applyBorder="1" applyAlignment="1" applyProtection="1">
      <alignment horizontal="center" vertical="top" wrapText="1"/>
    </xf>
    <xf numFmtId="2" fontId="25" fillId="0" borderId="2" xfId="0" applyNumberFormat="1" applyFont="1" applyFill="1" applyBorder="1" applyAlignment="1" applyProtection="1">
      <alignment horizontal="left" vertical="top" wrapText="1"/>
    </xf>
    <xf numFmtId="0" fontId="51" fillId="0" borderId="2" xfId="0" applyFont="1" applyBorder="1" applyAlignment="1" applyProtection="1">
      <alignment horizontal="center" vertical="top" wrapText="1"/>
    </xf>
    <xf numFmtId="0" fontId="26" fillId="0" borderId="0" xfId="0" applyFont="1" applyFill="1" applyBorder="1" applyAlignment="1" applyProtection="1">
      <alignment vertical="top" wrapText="1"/>
    </xf>
    <xf numFmtId="2" fontId="23" fillId="0" borderId="0" xfId="0" applyNumberFormat="1" applyFont="1" applyFill="1" applyBorder="1" applyAlignment="1" applyProtection="1">
      <alignment horizontal="center" vertical="top" wrapText="1"/>
    </xf>
    <xf numFmtId="0" fontId="26" fillId="0" borderId="0" xfId="0" applyFont="1" applyFill="1" applyBorder="1" applyAlignment="1" applyProtection="1">
      <alignment vertical="top"/>
    </xf>
    <xf numFmtId="0" fontId="23" fillId="0" borderId="0" xfId="0" applyFont="1" applyFill="1" applyBorder="1" applyAlignment="1" applyProtection="1">
      <alignment vertical="top"/>
    </xf>
    <xf numFmtId="0" fontId="51" fillId="0" borderId="2" xfId="0" applyFont="1" applyBorder="1" applyAlignment="1" applyProtection="1">
      <alignment horizontal="center" vertical="top"/>
    </xf>
    <xf numFmtId="2" fontId="5" fillId="0" borderId="2" xfId="0" applyNumberFormat="1" applyFont="1" applyFill="1" applyBorder="1" applyAlignment="1" applyProtection="1">
      <alignment vertical="top"/>
    </xf>
    <xf numFmtId="2" fontId="5" fillId="0" borderId="0" xfId="0" applyNumberFormat="1" applyFont="1" applyFill="1" applyBorder="1" applyAlignment="1" applyProtection="1">
      <alignment vertical="top"/>
    </xf>
    <xf numFmtId="0" fontId="5" fillId="0" borderId="0" xfId="0" applyFont="1" applyFill="1" applyBorder="1" applyAlignment="1" applyProtection="1">
      <alignment vertical="top" wrapText="1"/>
    </xf>
    <xf numFmtId="0" fontId="25" fillId="0" borderId="2" xfId="0" applyFont="1" applyFill="1" applyBorder="1" applyAlignment="1" applyProtection="1">
      <alignment horizontal="center" vertical="top" wrapText="1"/>
    </xf>
    <xf numFmtId="0" fontId="25" fillId="0" borderId="2" xfId="0" applyFont="1" applyFill="1" applyBorder="1" applyAlignment="1" applyProtection="1">
      <alignment horizontal="left" vertical="top" wrapText="1"/>
    </xf>
    <xf numFmtId="0" fontId="51" fillId="0" borderId="2" xfId="0" applyFont="1" applyBorder="1" applyAlignment="1" applyProtection="1">
      <alignment horizontal="left" vertical="top" wrapText="1"/>
    </xf>
    <xf numFmtId="0" fontId="42" fillId="0" borderId="0" xfId="0" applyFont="1" applyFill="1" applyBorder="1" applyAlignment="1" applyProtection="1">
      <alignment vertical="top"/>
    </xf>
    <xf numFmtId="0" fontId="26" fillId="0" borderId="0" xfId="0" applyFont="1" applyFill="1" applyBorder="1" applyAlignment="1" applyProtection="1">
      <alignment horizontal="left" vertical="top" wrapText="1"/>
    </xf>
    <xf numFmtId="0" fontId="51" fillId="0" borderId="2" xfId="0" applyFont="1" applyBorder="1" applyAlignment="1" applyProtection="1">
      <alignment horizontal="center"/>
    </xf>
    <xf numFmtId="0" fontId="0" fillId="0" borderId="5" xfId="0" applyNumberFormat="1" applyFont="1" applyBorder="1" applyAlignment="1" applyProtection="1">
      <alignment horizontal="left" vertical="center" wrapText="1"/>
    </xf>
    <xf numFmtId="0" fontId="0" fillId="0" borderId="5" xfId="0" applyNumberFormat="1" applyFont="1" applyFill="1" applyBorder="1" applyAlignment="1" applyProtection="1">
      <alignment vertical="top"/>
    </xf>
    <xf numFmtId="0" fontId="0" fillId="0" borderId="5" xfId="0" applyNumberFormat="1" applyFont="1" applyFill="1" applyBorder="1" applyAlignment="1" applyProtection="1">
      <alignment horizontal="left" vertical="center"/>
    </xf>
    <xf numFmtId="0" fontId="51" fillId="0" borderId="5" xfId="0" applyFont="1" applyBorder="1" applyAlignment="1" applyProtection="1">
      <alignment vertical="top" wrapText="1"/>
    </xf>
    <xf numFmtId="2" fontId="5" fillId="0" borderId="5" xfId="0" applyNumberFormat="1" applyFont="1" applyFill="1" applyBorder="1" applyAlignment="1" applyProtection="1">
      <alignment vertical="top"/>
    </xf>
    <xf numFmtId="0" fontId="52" fillId="0" borderId="2" xfId="0" applyFont="1" applyBorder="1" applyProtection="1"/>
    <xf numFmtId="0" fontId="0" fillId="0" borderId="2" xfId="0" applyFont="1" applyBorder="1" applyProtection="1"/>
    <xf numFmtId="0" fontId="0" fillId="0" borderId="5" xfId="0" applyFont="1" applyBorder="1" applyProtection="1"/>
    <xf numFmtId="0" fontId="50" fillId="0" borderId="2" xfId="0" applyFont="1" applyBorder="1" applyAlignment="1" applyProtection="1">
      <alignment horizontal="center" vertical="center"/>
    </xf>
    <xf numFmtId="0" fontId="0" fillId="0" borderId="2" xfId="0" applyFont="1" applyBorder="1" applyAlignment="1" applyProtection="1">
      <alignment horizontal="center" vertical="center"/>
    </xf>
    <xf numFmtId="0" fontId="50" fillId="0" borderId="2" xfId="0" applyFont="1" applyBorder="1" applyAlignment="1" applyProtection="1">
      <alignment horizontal="left" vertical="center" wrapText="1"/>
    </xf>
    <xf numFmtId="0" fontId="50" fillId="0" borderId="5" xfId="0" applyFont="1" applyBorder="1" applyAlignment="1" applyProtection="1">
      <alignment horizontal="left" vertical="center" wrapText="1"/>
    </xf>
    <xf numFmtId="0" fontId="0"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51" fillId="0" borderId="2" xfId="0" applyFont="1" applyBorder="1" applyAlignment="1" applyProtection="1">
      <alignment vertical="top"/>
    </xf>
    <xf numFmtId="0" fontId="5" fillId="0" borderId="0" xfId="0" applyFont="1" applyFill="1" applyBorder="1" applyAlignment="1" applyProtection="1">
      <alignment horizontal="center" vertical="top"/>
    </xf>
    <xf numFmtId="2" fontId="5" fillId="0" borderId="0" xfId="0" applyNumberFormat="1" applyFont="1" applyFill="1" applyBorder="1" applyAlignment="1" applyProtection="1">
      <alignment horizontal="center" vertical="top"/>
    </xf>
    <xf numFmtId="0" fontId="0" fillId="0" borderId="0" xfId="0" applyFont="1" applyProtection="1"/>
    <xf numFmtId="0" fontId="5" fillId="0" borderId="4" xfId="0" applyFont="1" applyBorder="1" applyAlignment="1" applyProtection="1">
      <alignment horizontal="center" vertical="top" wrapText="1"/>
    </xf>
    <xf numFmtId="0" fontId="51" fillId="0" borderId="4" xfId="0" applyFont="1" applyBorder="1" applyAlignment="1" applyProtection="1">
      <alignment horizontal="center"/>
    </xf>
    <xf numFmtId="0" fontId="51" fillId="0" borderId="4" xfId="0" applyFont="1" applyBorder="1" applyAlignment="1" applyProtection="1">
      <alignment horizontal="left" vertical="top" wrapText="1"/>
    </xf>
    <xf numFmtId="0" fontId="5" fillId="0" borderId="2" xfId="0" applyFont="1" applyBorder="1" applyAlignment="1" applyProtection="1">
      <alignment horizontal="center" vertical="top" wrapText="1"/>
    </xf>
    <xf numFmtId="0" fontId="13" fillId="8" borderId="5" xfId="0" applyFont="1" applyFill="1" applyBorder="1" applyAlignment="1" applyProtection="1">
      <alignment horizontal="center" vertical="top"/>
    </xf>
    <xf numFmtId="0" fontId="13" fillId="8" borderId="2" xfId="0" applyFont="1" applyFill="1" applyBorder="1" applyAlignment="1" applyProtection="1">
      <alignment horizontal="left" vertical="top"/>
    </xf>
    <xf numFmtId="0" fontId="13" fillId="8" borderId="2" xfId="0" applyFont="1" applyFill="1" applyBorder="1" applyAlignment="1" applyProtection="1">
      <alignment horizontal="center" vertical="top"/>
    </xf>
    <xf numFmtId="0" fontId="13" fillId="8" borderId="2" xfId="0" applyFont="1" applyFill="1" applyBorder="1" applyAlignment="1" applyProtection="1">
      <alignment horizontal="center" vertical="top" wrapText="1"/>
    </xf>
    <xf numFmtId="0" fontId="5" fillId="0" borderId="2" xfId="0" applyFont="1" applyBorder="1" applyAlignment="1" applyProtection="1">
      <alignment horizontal="center" vertical="top"/>
    </xf>
    <xf numFmtId="0" fontId="13" fillId="0" borderId="2" xfId="0" applyFont="1" applyBorder="1" applyAlignment="1" applyProtection="1">
      <alignment horizontal="left" vertical="center"/>
    </xf>
    <xf numFmtId="0" fontId="5" fillId="0" borderId="2" xfId="0" applyFont="1" applyBorder="1" applyAlignment="1" applyProtection="1">
      <alignment horizontal="left" vertical="center"/>
    </xf>
    <xf numFmtId="0" fontId="13" fillId="0" borderId="8" xfId="0" applyFont="1" applyBorder="1" applyAlignment="1" applyProtection="1">
      <alignment horizontal="center" vertical="center" wrapText="1"/>
    </xf>
    <xf numFmtId="0" fontId="5" fillId="0" borderId="2" xfId="0" applyFont="1" applyBorder="1" applyAlignment="1" applyProtection="1">
      <alignment horizontal="center" vertical="top" wrapText="1"/>
    </xf>
    <xf numFmtId="0" fontId="5" fillId="0" borderId="2" xfId="0" applyFont="1" applyBorder="1" applyAlignment="1" applyProtection="1">
      <alignment horizontal="center" vertical="top"/>
    </xf>
    <xf numFmtId="0" fontId="5" fillId="0" borderId="2" xfId="0" applyFont="1" applyBorder="1" applyAlignment="1" applyProtection="1">
      <alignment horizontal="center" vertical="top" wrapText="1"/>
    </xf>
    <xf numFmtId="0" fontId="13" fillId="8" borderId="2" xfId="0" applyFont="1" applyFill="1" applyBorder="1" applyAlignment="1" applyProtection="1">
      <alignment horizontal="center" vertical="top"/>
    </xf>
    <xf numFmtId="0" fontId="13" fillId="8"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13" fillId="8" borderId="3" xfId="0" applyFont="1" applyFill="1" applyBorder="1" applyAlignment="1" applyProtection="1">
      <alignment horizontal="center" vertical="top"/>
    </xf>
    <xf numFmtId="0" fontId="13" fillId="8" borderId="3" xfId="0" applyFont="1" applyFill="1" applyBorder="1" applyAlignment="1" applyProtection="1">
      <alignment vertical="top"/>
    </xf>
    <xf numFmtId="2" fontId="13" fillId="8" borderId="3" xfId="0" applyNumberFormat="1" applyFont="1" applyFill="1" applyBorder="1" applyAlignment="1" applyProtection="1">
      <alignment horizontal="center" vertical="center"/>
    </xf>
    <xf numFmtId="0" fontId="5" fillId="8" borderId="3" xfId="0" applyFont="1" applyFill="1" applyBorder="1" applyAlignment="1" applyProtection="1">
      <alignment horizontal="center" vertical="top"/>
    </xf>
    <xf numFmtId="166" fontId="5" fillId="0" borderId="2" xfId="0" applyNumberFormat="1" applyFont="1" applyBorder="1" applyAlignment="1">
      <alignment horizontal="center" vertical="top"/>
    </xf>
    <xf numFmtId="166" fontId="5" fillId="0" borderId="2" xfId="0" applyNumberFormat="1" applyFont="1" applyFill="1" applyBorder="1" applyAlignment="1">
      <alignment horizontal="center" vertical="top"/>
    </xf>
    <xf numFmtId="2" fontId="5" fillId="0" borderId="3" xfId="0" applyNumberFormat="1" applyFont="1" applyFill="1" applyBorder="1" applyAlignment="1">
      <alignment horizontal="center" vertical="top"/>
    </xf>
    <xf numFmtId="166" fontId="37" fillId="0" borderId="2" xfId="0" applyNumberFormat="1" applyFont="1" applyFill="1" applyBorder="1" applyAlignment="1">
      <alignment horizontal="center" vertical="top"/>
    </xf>
    <xf numFmtId="0" fontId="13" fillId="0" borderId="5" xfId="0" applyFont="1" applyBorder="1" applyAlignment="1" applyProtection="1">
      <alignment vertical="top"/>
    </xf>
    <xf numFmtId="0" fontId="13" fillId="0" borderId="6" xfId="0" applyFont="1" applyBorder="1" applyAlignment="1" applyProtection="1">
      <alignment vertical="top"/>
    </xf>
    <xf numFmtId="0" fontId="3" fillId="0" borderId="3" xfId="0" applyFont="1" applyBorder="1" applyAlignment="1" applyProtection="1">
      <alignment horizontal="center" vertical="top" wrapText="1"/>
      <protection locked="0"/>
    </xf>
    <xf numFmtId="0" fontId="28" fillId="0" borderId="5" xfId="0" applyFont="1" applyBorder="1" applyAlignment="1" applyProtection="1">
      <alignment vertical="top"/>
    </xf>
    <xf numFmtId="0" fontId="28" fillId="0" borderId="6" xfId="0" applyFont="1" applyBorder="1" applyAlignment="1" applyProtection="1">
      <alignment vertical="top"/>
    </xf>
    <xf numFmtId="0" fontId="5" fillId="0" borderId="2" xfId="0" applyFont="1" applyBorder="1" applyAlignment="1" applyProtection="1">
      <alignment horizontal="center" vertical="top"/>
    </xf>
    <xf numFmtId="0" fontId="27" fillId="0" borderId="6" xfId="0" applyFont="1" applyBorder="1" applyAlignment="1" applyProtection="1">
      <alignment vertical="top" wrapText="1"/>
    </xf>
    <xf numFmtId="0" fontId="5" fillId="0" borderId="2" xfId="0" applyFont="1" applyBorder="1" applyAlignment="1" applyProtection="1">
      <alignment horizontal="center" vertical="top"/>
    </xf>
    <xf numFmtId="0" fontId="5" fillId="0" borderId="5"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168" fontId="5" fillId="0" borderId="2" xfId="0" applyNumberFormat="1" applyFont="1" applyFill="1" applyBorder="1" applyAlignment="1" applyProtection="1">
      <alignment horizontal="center" vertical="center"/>
    </xf>
    <xf numFmtId="2" fontId="4" fillId="0" borderId="30" xfId="9" applyNumberFormat="1" applyFont="1" applyFill="1" applyBorder="1" applyAlignment="1" applyProtection="1">
      <alignment horizontal="center" vertical="center"/>
      <protection locked="0"/>
    </xf>
    <xf numFmtId="2" fontId="4" fillId="0" borderId="30" xfId="9" applyNumberFormat="1" applyFont="1" applyFill="1" applyBorder="1" applyAlignment="1" applyProtection="1">
      <alignment horizontal="center" vertical="center"/>
      <protection locked="0"/>
    </xf>
    <xf numFmtId="2" fontId="4" fillId="0" borderId="30" xfId="9" applyNumberFormat="1"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top"/>
      <protection locked="0"/>
    </xf>
    <xf numFmtId="0" fontId="5" fillId="0" borderId="2" xfId="0" applyFont="1" applyBorder="1" applyAlignment="1" applyProtection="1">
      <alignment horizontal="center" vertical="top" wrapText="1"/>
    </xf>
    <xf numFmtId="0" fontId="5" fillId="0" borderId="2" xfId="0" applyFont="1" applyBorder="1" applyAlignment="1" applyProtection="1">
      <alignment horizontal="center" vertical="center" wrapText="1"/>
    </xf>
    <xf numFmtId="2" fontId="5" fillId="14" borderId="0" xfId="0" applyNumberFormat="1" applyFont="1" applyFill="1" applyBorder="1" applyAlignment="1" applyProtection="1">
      <alignment horizontal="center" vertical="top"/>
    </xf>
    <xf numFmtId="2" fontId="5" fillId="0" borderId="7" xfId="0" applyNumberFormat="1" applyFont="1" applyBorder="1" applyAlignment="1" applyProtection="1">
      <alignment horizontal="center"/>
    </xf>
    <xf numFmtId="2" fontId="13" fillId="0" borderId="2" xfId="0" applyNumberFormat="1" applyFont="1" applyFill="1" applyBorder="1" applyAlignment="1" applyProtection="1">
      <alignment horizontal="center" vertical="center" wrapText="1"/>
    </xf>
    <xf numFmtId="2" fontId="5" fillId="0" borderId="2"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top"/>
      <protection locked="0"/>
    </xf>
    <xf numFmtId="2" fontId="4" fillId="0" borderId="2" xfId="0" applyNumberFormat="1" applyFont="1" applyBorder="1" applyAlignment="1" applyProtection="1">
      <alignment horizontal="center" vertical="top"/>
      <protection locked="0"/>
    </xf>
    <xf numFmtId="2" fontId="5" fillId="0" borderId="2" xfId="0" applyNumberFormat="1" applyFont="1" applyBorder="1" applyAlignment="1" applyProtection="1">
      <alignment horizontal="center" vertical="top"/>
      <protection locked="0"/>
    </xf>
    <xf numFmtId="0" fontId="5" fillId="0" borderId="5" xfId="0" applyFont="1" applyBorder="1" applyAlignment="1" applyProtection="1">
      <alignment horizontal="center" vertical="top" wrapText="1"/>
      <protection locked="0"/>
    </xf>
    <xf numFmtId="0" fontId="25" fillId="0" borderId="5" xfId="0" applyFont="1" applyBorder="1" applyAlignment="1" applyProtection="1">
      <alignment horizontal="center" vertical="top"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center" wrapText="1"/>
      <protection locked="0"/>
    </xf>
    <xf numFmtId="0" fontId="53" fillId="0" borderId="2" xfId="0" applyFont="1" applyBorder="1" applyAlignment="1" applyProtection="1">
      <alignment horizontal="center"/>
    </xf>
    <xf numFmtId="0" fontId="50" fillId="0" borderId="2" xfId="0" applyFont="1" applyBorder="1" applyAlignment="1" applyProtection="1">
      <alignment horizontal="left" vertical="top"/>
    </xf>
    <xf numFmtId="0" fontId="39" fillId="8" borderId="2" xfId="0" applyFont="1" applyFill="1" applyBorder="1" applyAlignment="1" applyProtection="1">
      <alignment horizontal="center" vertical="top" wrapText="1"/>
    </xf>
    <xf numFmtId="0" fontId="50" fillId="8" borderId="2" xfId="0" applyFont="1" applyFill="1" applyBorder="1" applyAlignment="1" applyProtection="1">
      <alignment horizontal="center" vertical="top" wrapText="1"/>
    </xf>
    <xf numFmtId="0" fontId="0" fillId="0" borderId="2" xfId="0" applyFont="1" applyBorder="1" applyAlignment="1" applyProtection="1">
      <alignment horizontal="center"/>
    </xf>
    <xf numFmtId="0" fontId="0" fillId="0" borderId="2" xfId="0" applyNumberFormat="1" applyFont="1" applyBorder="1" applyAlignment="1" applyProtection="1">
      <alignment horizontal="center" vertical="center" wrapText="1"/>
    </xf>
    <xf numFmtId="0" fontId="50" fillId="0" borderId="2" xfId="0" applyFont="1" applyBorder="1" applyAlignment="1" applyProtection="1">
      <alignment horizontal="left"/>
    </xf>
    <xf numFmtId="0" fontId="0" fillId="0" borderId="2" xfId="0" applyFont="1" applyBorder="1" applyAlignment="1" applyProtection="1">
      <alignment horizontal="left" vertical="center" wrapText="1"/>
    </xf>
    <xf numFmtId="0" fontId="5" fillId="0" borderId="2" xfId="0" applyFont="1" applyBorder="1" applyAlignment="1" applyProtection="1">
      <alignment horizontal="center" vertical="top" wrapText="1"/>
    </xf>
    <xf numFmtId="0" fontId="50" fillId="0" borderId="2" xfId="0" applyNumberFormat="1" applyFont="1" applyFill="1" applyBorder="1" applyAlignment="1" applyProtection="1">
      <alignment horizontal="left" vertical="top" wrapText="1"/>
    </xf>
    <xf numFmtId="0" fontId="52" fillId="0" borderId="5" xfId="0" applyFont="1" applyBorder="1" applyAlignment="1" applyProtection="1">
      <alignment horizontal="left" vertical="top"/>
    </xf>
    <xf numFmtId="0" fontId="52" fillId="0" borderId="6" xfId="0" applyFont="1" applyBorder="1" applyAlignment="1" applyProtection="1">
      <alignment horizontal="left" vertical="top"/>
    </xf>
    <xf numFmtId="0" fontId="57" fillId="0" borderId="5" xfId="0" applyFont="1" applyBorder="1" applyAlignment="1" applyProtection="1">
      <alignment horizontal="center" vertical="center"/>
    </xf>
    <xf numFmtId="0" fontId="57" fillId="0" borderId="7" xfId="0" applyFont="1" applyBorder="1" applyAlignment="1" applyProtection="1">
      <alignment horizontal="center" vertical="center"/>
    </xf>
    <xf numFmtId="0" fontId="3" fillId="0" borderId="2" xfId="0" applyFont="1" applyBorder="1" applyAlignment="1" applyProtection="1">
      <alignment horizontal="left" vertical="top" wrapText="1"/>
    </xf>
    <xf numFmtId="0" fontId="50" fillId="0" borderId="2" xfId="0" applyNumberFormat="1" applyFont="1" applyFill="1" applyBorder="1" applyAlignment="1" applyProtection="1">
      <alignment horizontal="left" vertical="top"/>
    </xf>
    <xf numFmtId="0" fontId="55" fillId="0" borderId="2" xfId="0" applyNumberFormat="1" applyFont="1" applyBorder="1" applyAlignment="1" applyProtection="1">
      <alignment horizontal="left" vertical="top" wrapText="1"/>
    </xf>
    <xf numFmtId="0" fontId="54" fillId="0" borderId="2" xfId="0" applyNumberFormat="1" applyFont="1" applyBorder="1" applyAlignment="1" applyProtection="1">
      <alignment horizontal="center" vertical="top" wrapText="1"/>
    </xf>
    <xf numFmtId="0" fontId="0" fillId="0" borderId="2" xfId="0" applyNumberFormat="1" applyFont="1" applyBorder="1" applyAlignment="1" applyProtection="1">
      <alignment horizontal="center" vertical="top"/>
    </xf>
    <xf numFmtId="0" fontId="54" fillId="0" borderId="2" xfId="0" applyNumberFormat="1" applyFont="1" applyBorder="1" applyAlignment="1" applyProtection="1">
      <alignment horizontal="left" vertical="top" wrapText="1"/>
    </xf>
    <xf numFmtId="0" fontId="0" fillId="0" borderId="2" xfId="0" applyNumberFormat="1" applyFont="1" applyBorder="1" applyAlignment="1" applyProtection="1">
      <alignment horizontal="center" vertical="center"/>
    </xf>
    <xf numFmtId="0" fontId="0" fillId="0" borderId="2" xfId="0" applyNumberFormat="1" applyFont="1" applyBorder="1" applyAlignment="1" applyProtection="1">
      <alignment horizontal="left" vertical="center" wrapText="1"/>
    </xf>
    <xf numFmtId="0" fontId="0" fillId="0" borderId="5" xfId="0" applyNumberFormat="1" applyFont="1" applyBorder="1" applyAlignment="1" applyProtection="1">
      <alignment horizontal="left" vertical="center" wrapText="1"/>
    </xf>
    <xf numFmtId="0" fontId="55" fillId="0" borderId="2" xfId="0" applyNumberFormat="1" applyFont="1" applyBorder="1" applyAlignment="1" applyProtection="1">
      <alignment horizontal="left" vertical="top"/>
    </xf>
    <xf numFmtId="0" fontId="0" fillId="0" borderId="5" xfId="0" applyFont="1" applyBorder="1" applyAlignment="1" applyProtection="1">
      <alignment horizontal="left" vertical="center" wrapText="1"/>
    </xf>
    <xf numFmtId="0" fontId="51" fillId="0" borderId="2" xfId="0" applyFont="1" applyBorder="1" applyAlignment="1" applyProtection="1">
      <alignment horizontal="center" vertical="top" wrapText="1"/>
    </xf>
    <xf numFmtId="0" fontId="23" fillId="0" borderId="5" xfId="0" applyFont="1" applyFill="1" applyBorder="1" applyAlignment="1" applyProtection="1">
      <alignment horizontal="left" vertical="top" wrapText="1"/>
    </xf>
    <xf numFmtId="0" fontId="23" fillId="0" borderId="7" xfId="0" applyFont="1" applyFill="1" applyBorder="1" applyAlignment="1" applyProtection="1">
      <alignment horizontal="left" vertical="top" wrapText="1"/>
    </xf>
    <xf numFmtId="0" fontId="23" fillId="0" borderId="6" xfId="0" applyFont="1" applyFill="1" applyBorder="1" applyAlignment="1" applyProtection="1">
      <alignment horizontal="left" vertical="top" wrapText="1"/>
    </xf>
    <xf numFmtId="0" fontId="23" fillId="0" borderId="2" xfId="0" applyFont="1" applyFill="1" applyBorder="1" applyAlignment="1" applyProtection="1">
      <alignment horizontal="left" vertical="top" wrapText="1"/>
    </xf>
    <xf numFmtId="0" fontId="5" fillId="0" borderId="0" xfId="0" applyFont="1" applyFill="1" applyBorder="1" applyAlignment="1" applyProtection="1">
      <alignment horizontal="center" vertical="top" wrapText="1"/>
    </xf>
    <xf numFmtId="0" fontId="23" fillId="7" borderId="5" xfId="0" applyFont="1" applyFill="1" applyBorder="1" applyAlignment="1" applyProtection="1">
      <alignment horizontal="left" vertical="top"/>
    </xf>
    <xf numFmtId="0" fontId="23" fillId="7" borderId="7" xfId="0" applyFont="1" applyFill="1" applyBorder="1" applyAlignment="1" applyProtection="1">
      <alignment horizontal="left" vertical="top"/>
    </xf>
    <xf numFmtId="0" fontId="23" fillId="7" borderId="6" xfId="0" applyFont="1" applyFill="1" applyBorder="1" applyAlignment="1" applyProtection="1">
      <alignment horizontal="left" vertical="top"/>
    </xf>
    <xf numFmtId="0" fontId="51"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23" fillId="0" borderId="5" xfId="0" applyFont="1" applyFill="1" applyBorder="1" applyAlignment="1" applyProtection="1">
      <alignment horizontal="left" vertical="top"/>
    </xf>
    <xf numFmtId="0" fontId="23" fillId="0" borderId="7" xfId="0" applyFont="1" applyFill="1" applyBorder="1" applyAlignment="1" applyProtection="1">
      <alignment horizontal="left" vertical="top"/>
    </xf>
    <xf numFmtId="0" fontId="23" fillId="0" borderId="6" xfId="0" applyFont="1" applyFill="1" applyBorder="1" applyAlignment="1" applyProtection="1">
      <alignment horizontal="left" vertical="top"/>
    </xf>
    <xf numFmtId="0" fontId="51" fillId="0" borderId="2" xfId="0" applyFont="1" applyBorder="1" applyAlignment="1" applyProtection="1">
      <alignment horizontal="left" vertical="top" wrapText="1"/>
    </xf>
    <xf numFmtId="0" fontId="51" fillId="0" borderId="3" xfId="0" applyFont="1" applyBorder="1" applyAlignment="1" applyProtection="1">
      <alignment horizontal="left" vertical="center" wrapText="1"/>
    </xf>
    <xf numFmtId="0" fontId="51" fillId="0" borderId="4" xfId="0" applyFont="1" applyBorder="1" applyAlignment="1" applyProtection="1">
      <alignment horizontal="left" vertical="center" wrapText="1"/>
    </xf>
    <xf numFmtId="0" fontId="12" fillId="0" borderId="2" xfId="0" applyFont="1" applyFill="1" applyBorder="1" applyAlignment="1" applyProtection="1">
      <alignment horizontal="left" vertical="top" wrapText="1"/>
    </xf>
    <xf numFmtId="0" fontId="0" fillId="0" borderId="0" xfId="0" applyFont="1" applyAlignment="1" applyProtection="1">
      <alignment horizontal="center"/>
    </xf>
    <xf numFmtId="2" fontId="5" fillId="0" borderId="2" xfId="0"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left" vertical="center" wrapText="1"/>
    </xf>
    <xf numFmtId="0" fontId="43" fillId="0" borderId="2" xfId="0" applyFont="1" applyBorder="1" applyAlignment="1" applyProtection="1">
      <alignment horizontal="left" vertical="top" wrapText="1"/>
    </xf>
    <xf numFmtId="0" fontId="10" fillId="4" borderId="1" xfId="0" applyFont="1" applyFill="1" applyBorder="1" applyAlignment="1" applyProtection="1">
      <alignment horizontal="center" vertical="center"/>
    </xf>
    <xf numFmtId="0" fontId="13" fillId="0" borderId="2" xfId="0" applyFont="1" applyBorder="1" applyAlignment="1" applyProtection="1">
      <alignment horizontal="left" vertical="center"/>
    </xf>
    <xf numFmtId="0" fontId="36" fillId="5" borderId="5" xfId="0" applyFont="1" applyFill="1" applyBorder="1" applyAlignment="1" applyProtection="1">
      <alignment horizontal="left" vertical="center"/>
      <protection locked="0"/>
    </xf>
    <xf numFmtId="0" fontId="36" fillId="5" borderId="7" xfId="0" applyFont="1" applyFill="1" applyBorder="1" applyAlignment="1" applyProtection="1">
      <alignment horizontal="left" vertical="center"/>
      <protection locked="0"/>
    </xf>
    <xf numFmtId="0" fontId="36" fillId="5" borderId="10" xfId="0" applyFont="1" applyFill="1" applyBorder="1" applyAlignment="1" applyProtection="1">
      <alignment horizontal="left" vertical="center"/>
      <protection locked="0"/>
    </xf>
    <xf numFmtId="0" fontId="13" fillId="0" borderId="5"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2" fillId="0" borderId="5"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10" xfId="0" applyFont="1" applyBorder="1" applyAlignment="1" applyProtection="1">
      <alignment horizontal="left" vertical="center"/>
    </xf>
    <xf numFmtId="0" fontId="5" fillId="5" borderId="5" xfId="0" applyFont="1" applyFill="1" applyBorder="1" applyAlignment="1" applyProtection="1">
      <alignment horizontal="left" vertical="top"/>
      <protection locked="0"/>
    </xf>
    <xf numFmtId="0" fontId="5" fillId="5" borderId="7" xfId="0" applyFont="1" applyFill="1" applyBorder="1" applyAlignment="1" applyProtection="1">
      <alignment horizontal="left" vertical="top"/>
      <protection locked="0"/>
    </xf>
    <xf numFmtId="0" fontId="5" fillId="5" borderId="10" xfId="0" applyFont="1" applyFill="1" applyBorder="1" applyAlignment="1" applyProtection="1">
      <alignment horizontal="left" vertical="top"/>
      <protection locked="0"/>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5" fillId="5" borderId="5" xfId="0" applyFont="1" applyFill="1" applyBorder="1" applyAlignment="1" applyProtection="1">
      <alignment horizontal="center" vertical="center" wrapText="1"/>
      <protection locked="0"/>
    </xf>
    <xf numFmtId="0" fontId="5" fillId="5" borderId="7"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13" fillId="0" borderId="9" xfId="0" applyFont="1" applyBorder="1" applyAlignment="1" applyProtection="1">
      <alignment horizontal="left" vertical="center"/>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left" vertical="center"/>
    </xf>
    <xf numFmtId="0" fontId="5" fillId="5" borderId="2" xfId="0" applyFont="1" applyFill="1" applyBorder="1" applyAlignment="1" applyProtection="1">
      <alignment horizontal="left" vertical="center"/>
      <protection locked="0"/>
    </xf>
    <xf numFmtId="0" fontId="5" fillId="5" borderId="9"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 fillId="5" borderId="7" xfId="0" applyFont="1" applyFill="1" applyBorder="1" applyAlignment="1" applyProtection="1">
      <alignment horizontal="left" vertical="center"/>
      <protection locked="0"/>
    </xf>
    <xf numFmtId="0" fontId="5" fillId="5" borderId="10" xfId="0" applyFont="1" applyFill="1" applyBorder="1" applyAlignment="1" applyProtection="1">
      <alignment horizontal="left" vertical="center"/>
      <protection locked="0"/>
    </xf>
    <xf numFmtId="0" fontId="5" fillId="5" borderId="2"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protection locked="0"/>
    </xf>
    <xf numFmtId="0" fontId="15" fillId="5" borderId="2" xfId="2" applyFont="1" applyFill="1" applyBorder="1" applyAlignment="1" applyProtection="1">
      <alignment horizontal="center" vertical="center"/>
      <protection locked="0"/>
    </xf>
    <xf numFmtId="0" fontId="5" fillId="5" borderId="6" xfId="0" applyFont="1" applyFill="1" applyBorder="1" applyAlignment="1" applyProtection="1">
      <alignment horizontal="left" vertical="center"/>
      <protection locked="0"/>
    </xf>
    <xf numFmtId="0" fontId="13" fillId="0" borderId="8" xfId="0" applyFont="1" applyBorder="1" applyAlignment="1" applyProtection="1">
      <alignment horizontal="center" vertical="center" wrapText="1"/>
    </xf>
    <xf numFmtId="0" fontId="5" fillId="0" borderId="9" xfId="0" applyFont="1" applyBorder="1" applyAlignment="1" applyProtection="1">
      <alignment horizontal="left" vertical="center"/>
    </xf>
    <xf numFmtId="0" fontId="13" fillId="0" borderId="11" xfId="0" applyFont="1" applyBorder="1" applyAlignment="1" applyProtection="1">
      <alignment horizontal="center" vertical="center" wrapText="1"/>
    </xf>
    <xf numFmtId="0" fontId="5" fillId="0" borderId="5" xfId="0" applyFont="1" applyBorder="1" applyAlignment="1" applyProtection="1">
      <alignment horizontal="left" vertical="center"/>
    </xf>
    <xf numFmtId="0" fontId="5" fillId="0" borderId="6" xfId="0" applyFont="1" applyBorder="1" applyAlignment="1" applyProtection="1">
      <alignment horizontal="left" vertical="center"/>
    </xf>
    <xf numFmtId="0" fontId="5" fillId="5" borderId="12" xfId="0" applyFont="1" applyFill="1" applyBorder="1" applyAlignment="1" applyProtection="1">
      <alignment horizontal="center" vertical="center"/>
      <protection locked="0"/>
    </xf>
    <xf numFmtId="0" fontId="15" fillId="5" borderId="12" xfId="2"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7" fillId="3" borderId="2" xfId="0" applyFont="1" applyFill="1" applyBorder="1" applyAlignment="1">
      <alignment horizontal="justify" vertical="center" wrapText="1"/>
    </xf>
    <xf numFmtId="0" fontId="17" fillId="0" borderId="5"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Border="1" applyAlignment="1">
      <alignment vertical="center" wrapText="1"/>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24" xfId="0" applyFont="1" applyBorder="1" applyAlignment="1">
      <alignment horizontal="left" vertical="center"/>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34" fillId="0" borderId="23" xfId="0" applyFont="1" applyBorder="1" applyAlignment="1" applyProtection="1">
      <alignment horizontal="left" wrapText="1"/>
    </xf>
    <xf numFmtId="0" fontId="34" fillId="0" borderId="0" xfId="0" applyFont="1" applyAlignment="1" applyProtection="1">
      <alignment horizontal="left" wrapText="1"/>
    </xf>
    <xf numFmtId="0" fontId="5" fillId="0" borderId="5"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5" fillId="0" borderId="6" xfId="0" applyFont="1" applyBorder="1" applyAlignment="1" applyProtection="1">
      <alignment horizontal="center" vertical="top" wrapText="1"/>
    </xf>
    <xf numFmtId="0" fontId="13" fillId="8" borderId="5" xfId="0" applyFont="1" applyFill="1" applyBorder="1" applyAlignment="1" applyProtection="1">
      <alignment horizontal="center" vertical="top"/>
    </xf>
    <xf numFmtId="0" fontId="13" fillId="8" borderId="7" xfId="0" applyFont="1" applyFill="1" applyBorder="1" applyAlignment="1" applyProtection="1">
      <alignment horizontal="center" vertical="top"/>
    </xf>
    <xf numFmtId="0" fontId="13" fillId="8" borderId="6" xfId="0" applyFont="1" applyFill="1" applyBorder="1" applyAlignment="1" applyProtection="1">
      <alignment horizontal="center" vertical="top"/>
    </xf>
    <xf numFmtId="0" fontId="3" fillId="0" borderId="5"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5" fillId="0" borderId="5" xfId="0" applyFont="1" applyBorder="1" applyAlignment="1" applyProtection="1">
      <alignment horizontal="center" vertical="top"/>
    </xf>
    <xf numFmtId="0" fontId="5" fillId="0" borderId="7" xfId="0" applyFont="1" applyBorder="1" applyAlignment="1" applyProtection="1">
      <alignment horizontal="center" vertical="top"/>
    </xf>
    <xf numFmtId="0" fontId="5" fillId="0" borderId="6" xfId="0" applyFont="1" applyBorder="1" applyAlignment="1" applyProtection="1">
      <alignment horizontal="center" vertical="top"/>
    </xf>
    <xf numFmtId="0" fontId="27" fillId="0" borderId="5" xfId="0" applyFont="1" applyBorder="1" applyAlignment="1" applyProtection="1">
      <alignment horizontal="center" vertical="top" wrapText="1"/>
    </xf>
    <xf numFmtId="0" fontId="27" fillId="0" borderId="7" xfId="0" applyFont="1" applyBorder="1" applyAlignment="1" applyProtection="1">
      <alignment horizontal="center" vertical="top" wrapText="1"/>
    </xf>
    <xf numFmtId="0" fontId="27" fillId="0" borderId="6" xfId="0" applyFont="1" applyBorder="1" applyAlignment="1" applyProtection="1">
      <alignment horizontal="center" vertical="top" wrapText="1"/>
    </xf>
    <xf numFmtId="0" fontId="5" fillId="0" borderId="5" xfId="0" applyFont="1" applyBorder="1" applyAlignment="1" applyProtection="1">
      <alignment horizontal="left" vertical="top"/>
    </xf>
    <xf numFmtId="0" fontId="5" fillId="0" borderId="7" xfId="0" applyFont="1" applyBorder="1" applyAlignment="1" applyProtection="1">
      <alignment horizontal="left" vertical="top"/>
    </xf>
    <xf numFmtId="0" fontId="13" fillId="0" borderId="0" xfId="0" applyFont="1" applyFill="1" applyBorder="1" applyAlignment="1" applyProtection="1">
      <alignment horizontal="right" vertical="center"/>
    </xf>
    <xf numFmtId="2" fontId="5" fillId="14" borderId="0" xfId="0" applyNumberFormat="1" applyFont="1" applyFill="1" applyBorder="1" applyAlignment="1" applyProtection="1">
      <alignment horizontal="center" vertical="top"/>
    </xf>
    <xf numFmtId="0" fontId="26" fillId="14" borderId="0" xfId="0" applyFont="1" applyFill="1" applyBorder="1" applyAlignment="1" applyProtection="1">
      <alignment horizontal="center" vertical="top" wrapText="1"/>
    </xf>
    <xf numFmtId="0" fontId="27" fillId="0" borderId="5" xfId="0" applyFont="1" applyBorder="1" applyAlignment="1" applyProtection="1">
      <alignment horizontal="left" vertical="top" wrapText="1"/>
    </xf>
    <xf numFmtId="0" fontId="27" fillId="0" borderId="6" xfId="0" applyFont="1" applyBorder="1" applyAlignment="1" applyProtection="1">
      <alignment horizontal="left" vertical="top" wrapText="1"/>
    </xf>
    <xf numFmtId="0" fontId="47" fillId="0" borderId="5" xfId="0" applyFont="1" applyBorder="1" applyAlignment="1" applyProtection="1">
      <alignment horizontal="left" vertical="top" wrapText="1"/>
    </xf>
    <xf numFmtId="0" fontId="47" fillId="0" borderId="7" xfId="0" applyFont="1" applyBorder="1" applyAlignment="1" applyProtection="1">
      <alignment horizontal="left" vertical="top" wrapText="1"/>
    </xf>
    <xf numFmtId="0" fontId="5" fillId="0" borderId="1" xfId="0" applyFont="1" applyBorder="1" applyAlignment="1" applyProtection="1">
      <alignment horizontal="center" vertical="top" wrapText="1"/>
    </xf>
    <xf numFmtId="0" fontId="13" fillId="0" borderId="0" xfId="0" applyFont="1" applyFill="1" applyBorder="1" applyAlignment="1" applyProtection="1">
      <alignment horizontal="center" vertical="center" wrapText="1"/>
    </xf>
    <xf numFmtId="0" fontId="43" fillId="0" borderId="5" xfId="0" applyFont="1" applyBorder="1" applyAlignment="1" applyProtection="1">
      <alignment horizontal="center" vertical="top" wrapText="1"/>
    </xf>
    <xf numFmtId="0" fontId="43" fillId="0" borderId="7" xfId="0" applyFont="1" applyBorder="1" applyAlignment="1" applyProtection="1">
      <alignment horizontal="center" vertical="top" wrapText="1"/>
    </xf>
    <xf numFmtId="0" fontId="43" fillId="0" borderId="6" xfId="0" applyFont="1" applyBorder="1" applyAlignment="1" applyProtection="1">
      <alignment horizontal="center" vertical="top" wrapText="1"/>
    </xf>
    <xf numFmtId="0" fontId="5" fillId="11" borderId="2" xfId="0" applyFont="1" applyFill="1" applyBorder="1" applyAlignment="1" applyProtection="1">
      <alignment horizontal="center" vertical="top" wrapText="1"/>
    </xf>
    <xf numFmtId="0" fontId="26" fillId="8" borderId="2" xfId="0" applyFont="1" applyFill="1" applyBorder="1" applyAlignment="1" applyProtection="1">
      <alignment horizontal="center" vertical="top" wrapText="1"/>
    </xf>
    <xf numFmtId="0" fontId="23" fillId="7" borderId="1" xfId="0" applyFont="1" applyFill="1" applyBorder="1" applyAlignment="1" applyProtection="1">
      <alignment horizontal="left" vertical="top" wrapText="1"/>
    </xf>
    <xf numFmtId="0" fontId="23" fillId="7" borderId="2" xfId="0" applyFont="1" applyFill="1" applyBorder="1" applyAlignment="1" applyProtection="1">
      <alignment horizontal="left" vertical="top"/>
    </xf>
    <xf numFmtId="0" fontId="26" fillId="7" borderId="7" xfId="0" applyFont="1" applyFill="1" applyBorder="1" applyAlignment="1" applyProtection="1">
      <alignment horizontal="center" vertical="top"/>
    </xf>
    <xf numFmtId="2" fontId="23" fillId="0" borderId="5" xfId="0" applyNumberFormat="1" applyFont="1" applyFill="1" applyBorder="1" applyAlignment="1" applyProtection="1">
      <alignment horizontal="center" vertical="top" wrapText="1"/>
    </xf>
    <xf numFmtId="2" fontId="23" fillId="0" borderId="7" xfId="0" applyNumberFormat="1" applyFont="1" applyFill="1" applyBorder="1" applyAlignment="1" applyProtection="1">
      <alignment horizontal="center" vertical="top" wrapText="1"/>
    </xf>
    <xf numFmtId="0" fontId="18" fillId="10" borderId="14" xfId="0" applyFont="1" applyFill="1" applyBorder="1" applyAlignment="1" applyProtection="1">
      <alignment horizontal="center" vertical="center"/>
    </xf>
    <xf numFmtId="0" fontId="18" fillId="10" borderId="15" xfId="0" applyFont="1" applyFill="1" applyBorder="1" applyAlignment="1" applyProtection="1">
      <alignment horizontal="center" vertical="center"/>
    </xf>
    <xf numFmtId="0" fontId="12" fillId="0" borderId="2" xfId="0" applyFont="1" applyBorder="1" applyAlignment="1" applyProtection="1">
      <alignment horizontal="left" vertical="top"/>
    </xf>
    <xf numFmtId="0" fontId="13" fillId="0" borderId="2" xfId="0" applyFont="1" applyBorder="1" applyAlignment="1" applyProtection="1">
      <alignment horizontal="left" vertical="top"/>
    </xf>
    <xf numFmtId="0" fontId="21" fillId="0" borderId="5" xfId="0" applyFont="1" applyBorder="1" applyAlignment="1" applyProtection="1">
      <alignment horizontal="center" vertical="top"/>
    </xf>
    <xf numFmtId="0" fontId="21" fillId="0" borderId="7" xfId="0" applyFont="1" applyBorder="1" applyAlignment="1" applyProtection="1">
      <alignment horizontal="center" vertical="top"/>
    </xf>
    <xf numFmtId="0" fontId="21" fillId="0" borderId="6" xfId="0" applyFont="1" applyBorder="1" applyAlignment="1" applyProtection="1">
      <alignment horizontal="center" vertical="top"/>
    </xf>
    <xf numFmtId="0" fontId="12" fillId="0" borderId="0" xfId="0" applyFont="1" applyAlignment="1">
      <alignment horizontal="center"/>
    </xf>
    <xf numFmtId="0" fontId="28" fillId="8" borderId="5" xfId="0" applyFont="1" applyFill="1" applyBorder="1" applyAlignment="1" applyProtection="1">
      <alignment horizontal="center" vertical="top" wrapText="1"/>
    </xf>
    <xf numFmtId="0" fontId="28" fillId="8" borderId="7" xfId="0" applyFont="1" applyFill="1" applyBorder="1" applyAlignment="1" applyProtection="1">
      <alignment horizontal="center" vertical="top" wrapText="1"/>
    </xf>
    <xf numFmtId="0" fontId="28" fillId="8" borderId="6" xfId="0" applyFont="1" applyFill="1" applyBorder="1" applyAlignment="1" applyProtection="1">
      <alignment horizontal="center" vertical="top" wrapText="1"/>
    </xf>
    <xf numFmtId="0" fontId="13" fillId="0" borderId="5" xfId="0" applyFont="1" applyBorder="1" applyAlignment="1" applyProtection="1">
      <alignment horizontal="center" vertical="top"/>
    </xf>
    <xf numFmtId="0" fontId="13" fillId="0" borderId="7" xfId="0" applyFont="1" applyBorder="1" applyAlignment="1" applyProtection="1">
      <alignment horizontal="center" vertical="top"/>
    </xf>
    <xf numFmtId="0" fontId="13" fillId="0" borderId="6" xfId="0" applyFont="1" applyBorder="1" applyAlignment="1" applyProtection="1">
      <alignment horizontal="center" vertical="top"/>
    </xf>
    <xf numFmtId="0" fontId="13" fillId="0" borderId="5" xfId="0" applyFont="1" applyBorder="1" applyAlignment="1" applyProtection="1">
      <alignment horizontal="center" vertical="top" wrapText="1"/>
    </xf>
    <xf numFmtId="0" fontId="13" fillId="0" borderId="7" xfId="0" applyFont="1" applyBorder="1" applyAlignment="1" applyProtection="1">
      <alignment horizontal="center" vertical="top" wrapText="1"/>
    </xf>
    <xf numFmtId="0" fontId="23" fillId="0" borderId="16" xfId="0" applyNumberFormat="1" applyFont="1" applyFill="1" applyBorder="1" applyAlignment="1" applyProtection="1">
      <alignment horizontal="center" vertical="top" wrapText="1"/>
    </xf>
    <xf numFmtId="0" fontId="23" fillId="0" borderId="1" xfId="0" applyNumberFormat="1" applyFont="1" applyFill="1" applyBorder="1" applyAlignment="1" applyProtection="1">
      <alignment horizontal="center" vertical="top" wrapText="1"/>
    </xf>
    <xf numFmtId="0" fontId="28" fillId="8" borderId="5" xfId="0" applyFont="1" applyFill="1" applyBorder="1" applyAlignment="1" applyProtection="1">
      <alignment horizontal="center" vertical="center" wrapText="1"/>
    </xf>
    <xf numFmtId="0" fontId="28" fillId="8" borderId="7" xfId="0" applyFont="1" applyFill="1" applyBorder="1" applyAlignment="1" applyProtection="1">
      <alignment horizontal="center" vertical="center" wrapText="1"/>
    </xf>
    <xf numFmtId="0" fontId="28" fillId="8" borderId="6" xfId="0" applyFont="1" applyFill="1" applyBorder="1" applyAlignment="1" applyProtection="1">
      <alignment horizontal="center" vertical="center" wrapText="1"/>
    </xf>
    <xf numFmtId="0" fontId="56" fillId="8" borderId="1" xfId="0" applyFont="1" applyFill="1" applyBorder="1" applyAlignment="1">
      <alignment horizontal="center"/>
    </xf>
    <xf numFmtId="2" fontId="5" fillId="14" borderId="3" xfId="0" applyNumberFormat="1" applyFont="1" applyFill="1" applyBorder="1" applyAlignment="1" applyProtection="1">
      <alignment horizontal="center" vertical="top"/>
    </xf>
    <xf numFmtId="2" fontId="5" fillId="14" borderId="24" xfId="0" applyNumberFormat="1" applyFont="1" applyFill="1" applyBorder="1" applyAlignment="1" applyProtection="1">
      <alignment horizontal="center" vertical="top"/>
    </xf>
    <xf numFmtId="0" fontId="13" fillId="0" borderId="0" xfId="0" applyFont="1" applyBorder="1" applyAlignment="1" applyProtection="1">
      <alignment horizontal="left" vertical="center"/>
    </xf>
    <xf numFmtId="2" fontId="5" fillId="0" borderId="5" xfId="0" applyNumberFormat="1" applyFont="1" applyFill="1" applyBorder="1" applyAlignment="1" applyProtection="1">
      <alignment horizontal="center" vertical="top" wrapText="1"/>
    </xf>
    <xf numFmtId="2" fontId="5" fillId="0" borderId="6" xfId="0" applyNumberFormat="1" applyFont="1" applyFill="1" applyBorder="1" applyAlignment="1" applyProtection="1">
      <alignment horizontal="center" vertical="top" wrapText="1"/>
    </xf>
    <xf numFmtId="0" fontId="5" fillId="0" borderId="7" xfId="0" applyFont="1" applyFill="1" applyBorder="1" applyAlignment="1" applyProtection="1">
      <alignment horizontal="center" vertical="top"/>
    </xf>
    <xf numFmtId="0" fontId="5" fillId="0" borderId="6" xfId="0" applyFont="1" applyFill="1" applyBorder="1" applyAlignment="1" applyProtection="1">
      <alignment horizontal="center" vertical="top"/>
    </xf>
    <xf numFmtId="0" fontId="13" fillId="0" borderId="0" xfId="0" applyFont="1" applyBorder="1" applyAlignment="1" applyProtection="1">
      <alignment horizontal="right" vertical="center"/>
    </xf>
    <xf numFmtId="0" fontId="23" fillId="7" borderId="5" xfId="0" applyFont="1" applyFill="1" applyBorder="1" applyAlignment="1" applyProtection="1">
      <alignment horizontal="center" vertical="top"/>
    </xf>
    <xf numFmtId="0" fontId="23" fillId="7" borderId="7" xfId="0" applyFont="1" applyFill="1" applyBorder="1" applyAlignment="1" applyProtection="1">
      <alignment horizontal="center" vertical="top"/>
    </xf>
    <xf numFmtId="0" fontId="23" fillId="7" borderId="6" xfId="0" applyFont="1" applyFill="1" applyBorder="1" applyAlignment="1" applyProtection="1">
      <alignment horizontal="center" vertical="top"/>
    </xf>
    <xf numFmtId="0" fontId="26" fillId="7" borderId="1" xfId="0" applyFont="1" applyFill="1" applyBorder="1" applyAlignment="1" applyProtection="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2" fontId="10" fillId="10" borderId="2" xfId="0" applyNumberFormat="1" applyFont="1" applyFill="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3" fillId="0" borderId="5" xfId="0" applyFont="1" applyBorder="1" applyAlignment="1">
      <alignment horizontal="center" vertical="top"/>
    </xf>
    <xf numFmtId="0" fontId="13" fillId="0" borderId="7" xfId="0" applyFont="1" applyBorder="1" applyAlignment="1">
      <alignment horizontal="center" vertical="top"/>
    </xf>
    <xf numFmtId="0" fontId="13" fillId="0" borderId="6"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2" fontId="5" fillId="0" borderId="3" xfId="0" applyNumberFormat="1" applyFont="1" applyBorder="1" applyAlignment="1">
      <alignment horizontal="center" vertical="top"/>
    </xf>
    <xf numFmtId="2" fontId="5" fillId="0" borderId="24" xfId="0" applyNumberFormat="1" applyFont="1" applyBorder="1" applyAlignment="1">
      <alignment horizontal="center" vertical="top"/>
    </xf>
    <xf numFmtId="2" fontId="5" fillId="0" borderId="4" xfId="0" applyNumberFormat="1" applyFont="1" applyBorder="1" applyAlignment="1">
      <alignment horizontal="center" vertical="top"/>
    </xf>
    <xf numFmtId="0" fontId="12" fillId="0" borderId="5" xfId="0" applyFont="1" applyFill="1" applyBorder="1" applyAlignment="1" applyProtection="1">
      <alignment horizontal="center" vertical="top"/>
    </xf>
    <xf numFmtId="0" fontId="12" fillId="0" borderId="6" xfId="0" applyFont="1" applyFill="1" applyBorder="1" applyAlignment="1" applyProtection="1">
      <alignment horizontal="center" vertical="top"/>
    </xf>
    <xf numFmtId="0" fontId="12" fillId="0" borderId="7" xfId="0" applyFont="1" applyFill="1" applyBorder="1" applyAlignment="1" applyProtection="1">
      <alignment horizontal="center" vertical="top"/>
    </xf>
    <xf numFmtId="0" fontId="13" fillId="8" borderId="2" xfId="0" applyFont="1" applyFill="1" applyBorder="1" applyAlignment="1">
      <alignment horizontal="center"/>
    </xf>
    <xf numFmtId="0" fontId="13" fillId="8" borderId="2" xfId="0" applyFont="1" applyFill="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xf>
    <xf numFmtId="0" fontId="5" fillId="0" borderId="23" xfId="0" applyFont="1" applyBorder="1" applyAlignment="1" applyProtection="1">
      <alignment horizontal="center" vertical="center" wrapText="1"/>
    </xf>
    <xf numFmtId="0" fontId="45" fillId="10" borderId="5" xfId="0" applyFont="1" applyFill="1" applyBorder="1" applyAlignment="1" applyProtection="1">
      <alignment horizontal="center" vertical="center" wrapText="1"/>
    </xf>
    <xf numFmtId="0" fontId="45" fillId="10" borderId="7" xfId="0" applyFont="1" applyFill="1" applyBorder="1" applyAlignment="1" applyProtection="1">
      <alignment horizontal="center" vertical="center" wrapText="1"/>
    </xf>
    <xf numFmtId="0" fontId="45" fillId="10" borderId="6" xfId="0" applyFont="1" applyFill="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3" fillId="0" borderId="5" xfId="0" applyFont="1" applyBorder="1" applyAlignment="1" applyProtection="1">
      <alignment horizontal="center"/>
    </xf>
    <xf numFmtId="0" fontId="13" fillId="0" borderId="6" xfId="0" applyFont="1" applyBorder="1" applyAlignment="1" applyProtection="1">
      <alignment horizontal="center"/>
    </xf>
    <xf numFmtId="0" fontId="13" fillId="8" borderId="7" xfId="0" applyFont="1" applyFill="1" applyBorder="1" applyAlignment="1" applyProtection="1">
      <alignment horizontal="center" vertical="center" wrapText="1"/>
    </xf>
    <xf numFmtId="0" fontId="13" fillId="0" borderId="5" xfId="0" applyFont="1" applyBorder="1" applyAlignment="1" applyProtection="1">
      <alignment horizontal="center" vertical="center"/>
    </xf>
    <xf numFmtId="0" fontId="13" fillId="0" borderId="7" xfId="0" applyFont="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0" fontId="20" fillId="10" borderId="2" xfId="0" applyFont="1" applyFill="1" applyBorder="1" applyAlignment="1" applyProtection="1">
      <alignment horizontal="center" vertical="center"/>
    </xf>
    <xf numFmtId="0" fontId="18" fillId="10" borderId="2" xfId="0" applyFont="1" applyFill="1" applyBorder="1" applyAlignment="1" applyProtection="1">
      <alignment horizontal="center" vertical="center"/>
    </xf>
    <xf numFmtId="0" fontId="21" fillId="0" borderId="2" xfId="0" applyFont="1" applyBorder="1" applyAlignment="1" applyProtection="1">
      <alignment horizontal="center" vertical="top"/>
    </xf>
    <xf numFmtId="0" fontId="0" fillId="0" borderId="2" xfId="0" applyBorder="1" applyAlignment="1" applyProtection="1">
      <alignment horizontal="center"/>
    </xf>
    <xf numFmtId="0" fontId="28" fillId="8" borderId="2" xfId="0" applyFont="1" applyFill="1" applyBorder="1" applyAlignment="1" applyProtection="1">
      <alignment horizontal="center" vertical="top" wrapText="1"/>
    </xf>
    <xf numFmtId="0" fontId="28" fillId="8" borderId="2" xfId="0" applyFont="1" applyFill="1" applyBorder="1" applyAlignment="1" applyProtection="1">
      <alignment horizontal="center" vertical="top"/>
    </xf>
    <xf numFmtId="0" fontId="0" fillId="0" borderId="23" xfId="0" applyBorder="1" applyAlignment="1" applyProtection="1">
      <alignment horizontal="center"/>
    </xf>
    <xf numFmtId="0" fontId="13" fillId="0" borderId="0" xfId="0" applyFont="1" applyFill="1" applyBorder="1" applyAlignment="1" applyProtection="1">
      <alignment horizontal="left" vertical="top" wrapText="1"/>
    </xf>
    <xf numFmtId="0" fontId="0" fillId="0" borderId="23" xfId="0" applyBorder="1" applyAlignment="1">
      <alignment horizontal="center"/>
    </xf>
    <xf numFmtId="0" fontId="13" fillId="8" borderId="2" xfId="0" applyFont="1" applyFill="1" applyBorder="1" applyAlignment="1" applyProtection="1">
      <alignment horizontal="left" vertical="top"/>
    </xf>
    <xf numFmtId="0" fontId="13" fillId="8" borderId="2" xfId="0" applyNumberFormat="1" applyFont="1" applyFill="1" applyBorder="1" applyAlignment="1" applyProtection="1">
      <alignment horizontal="left" vertical="top"/>
    </xf>
    <xf numFmtId="0" fontId="5" fillId="0" borderId="1" xfId="0" applyFont="1" applyBorder="1" applyAlignment="1">
      <alignment horizontal="center"/>
    </xf>
    <xf numFmtId="0" fontId="28" fillId="0" borderId="16" xfId="0" applyFont="1" applyBorder="1" applyAlignment="1" applyProtection="1">
      <alignment horizontal="left" vertical="top"/>
    </xf>
    <xf numFmtId="0" fontId="28" fillId="0" borderId="1" xfId="0" applyFont="1" applyBorder="1" applyAlignment="1" applyProtection="1">
      <alignment horizontal="left" vertical="top"/>
    </xf>
    <xf numFmtId="0" fontId="28" fillId="0" borderId="5" xfId="0" applyFont="1" applyBorder="1" applyAlignment="1" applyProtection="1">
      <alignment horizontal="left" vertical="top"/>
    </xf>
    <xf numFmtId="0" fontId="28" fillId="0" borderId="7" xfId="0" applyFont="1" applyBorder="1" applyAlignment="1" applyProtection="1">
      <alignment horizontal="left" vertical="top"/>
    </xf>
    <xf numFmtId="0" fontId="28" fillId="0" borderId="6" xfId="0" applyFont="1" applyBorder="1" applyAlignment="1" applyProtection="1">
      <alignment horizontal="left" vertical="top"/>
    </xf>
    <xf numFmtId="0" fontId="28" fillId="0" borderId="2" xfId="0" applyFont="1" applyBorder="1" applyAlignment="1" applyProtection="1">
      <alignment horizontal="left" vertical="top"/>
    </xf>
    <xf numFmtId="0" fontId="13" fillId="8" borderId="5" xfId="0" applyFont="1" applyFill="1" applyBorder="1" applyAlignment="1" applyProtection="1">
      <alignment horizontal="left" vertical="top"/>
    </xf>
    <xf numFmtId="0" fontId="13" fillId="8" borderId="6" xfId="0" applyFont="1" applyFill="1" applyBorder="1" applyAlignment="1" applyProtection="1">
      <alignment horizontal="left" vertical="top"/>
    </xf>
    <xf numFmtId="0" fontId="13" fillId="8" borderId="7" xfId="0" applyFont="1" applyFill="1" applyBorder="1" applyAlignment="1" applyProtection="1">
      <alignment horizontal="left" vertical="top"/>
    </xf>
    <xf numFmtId="0" fontId="28" fillId="8" borderId="2" xfId="0" applyFont="1" applyFill="1" applyBorder="1" applyAlignment="1">
      <alignment horizontal="center" vertical="center"/>
    </xf>
    <xf numFmtId="0" fontId="5" fillId="0" borderId="0" xfId="0" applyFont="1" applyBorder="1" applyAlignment="1">
      <alignment horizontal="center"/>
    </xf>
    <xf numFmtId="0" fontId="13" fillId="8" borderId="2" xfId="0" applyFont="1" applyFill="1" applyBorder="1" applyAlignment="1" applyProtection="1">
      <alignment horizontal="center" vertical="top"/>
    </xf>
    <xf numFmtId="0" fontId="5" fillId="0" borderId="7" xfId="0" applyFont="1" applyBorder="1" applyAlignment="1" applyProtection="1">
      <alignment horizontal="center"/>
    </xf>
    <xf numFmtId="0" fontId="13" fillId="8" borderId="2" xfId="0" applyFont="1" applyFill="1" applyBorder="1" applyAlignment="1" applyProtection="1">
      <alignment horizontal="center" vertical="center" wrapText="1"/>
    </xf>
    <xf numFmtId="0" fontId="13" fillId="8" borderId="2" xfId="0" applyFont="1" applyFill="1" applyBorder="1" applyAlignment="1" applyProtection="1">
      <alignment horizontal="center" vertical="top" wrapText="1"/>
    </xf>
    <xf numFmtId="0" fontId="13" fillId="8" borderId="5" xfId="0" applyFont="1" applyFill="1" applyBorder="1" applyAlignment="1" applyProtection="1">
      <alignment horizontal="center"/>
    </xf>
    <xf numFmtId="0" fontId="13" fillId="8" borderId="7" xfId="0" applyFont="1" applyFill="1" applyBorder="1" applyAlignment="1" applyProtection="1">
      <alignment horizontal="center"/>
    </xf>
    <xf numFmtId="0" fontId="13" fillId="8" borderId="6" xfId="0" applyFont="1" applyFill="1" applyBorder="1" applyAlignment="1" applyProtection="1">
      <alignment horizontal="center"/>
    </xf>
    <xf numFmtId="0" fontId="5" fillId="0" borderId="23" xfId="0" applyFont="1" applyBorder="1" applyAlignment="1" applyProtection="1">
      <alignment horizontal="center"/>
    </xf>
    <xf numFmtId="0" fontId="13" fillId="0" borderId="23" xfId="0" applyFont="1" applyBorder="1" applyAlignment="1" applyProtection="1">
      <alignment horizontal="center" vertical="top"/>
    </xf>
    <xf numFmtId="0" fontId="13" fillId="8" borderId="5" xfId="0" applyFont="1" applyFill="1" applyBorder="1" applyAlignment="1" applyProtection="1">
      <alignment horizontal="center" vertical="top" wrapText="1"/>
    </xf>
    <xf numFmtId="0" fontId="13" fillId="8" borderId="7" xfId="0" applyFont="1" applyFill="1" applyBorder="1" applyAlignment="1" applyProtection="1">
      <alignment horizontal="center" vertical="top" wrapText="1"/>
    </xf>
    <xf numFmtId="0" fontId="13" fillId="8" borderId="6" xfId="0" applyFont="1" applyFill="1" applyBorder="1" applyAlignment="1" applyProtection="1">
      <alignment horizontal="center" vertical="top" wrapText="1"/>
    </xf>
    <xf numFmtId="0" fontId="12" fillId="0" borderId="2" xfId="0" applyFont="1" applyFill="1" applyBorder="1" applyAlignment="1" applyProtection="1">
      <alignment horizontal="left" vertical="top"/>
    </xf>
    <xf numFmtId="2" fontId="10" fillId="10" borderId="28" xfId="0" applyNumberFormat="1" applyFont="1" applyFill="1" applyBorder="1" applyAlignment="1">
      <alignment horizontal="center" vertical="top"/>
    </xf>
    <xf numFmtId="2" fontId="10" fillId="10" borderId="29" xfId="0" applyNumberFormat="1" applyFont="1" applyFill="1" applyBorder="1" applyAlignment="1">
      <alignment horizontal="center" vertical="top"/>
    </xf>
    <xf numFmtId="0" fontId="39" fillId="0" borderId="14" xfId="0" applyFont="1" applyFill="1" applyBorder="1" applyAlignment="1" applyProtection="1">
      <alignment horizontal="center" vertical="center" wrapText="1"/>
    </xf>
    <xf numFmtId="0" fontId="39" fillId="0" borderId="15" xfId="0" applyFont="1" applyFill="1" applyBorder="1" applyAlignment="1" applyProtection="1">
      <alignment horizontal="center" vertical="center"/>
    </xf>
    <xf numFmtId="0" fontId="12" fillId="8" borderId="2" xfId="0" applyFont="1" applyFill="1" applyBorder="1" applyAlignment="1">
      <alignment horizontal="left" vertical="top" wrapText="1"/>
    </xf>
    <xf numFmtId="0" fontId="12" fillId="8" borderId="2" xfId="0" applyFont="1" applyFill="1" applyBorder="1" applyAlignment="1">
      <alignment horizontal="left" vertical="top"/>
    </xf>
    <xf numFmtId="0" fontId="38" fillId="8" borderId="2" xfId="4" applyFont="1" applyFill="1" applyBorder="1" applyAlignment="1">
      <alignment horizontal="right" vertical="top" wrapText="1"/>
    </xf>
    <xf numFmtId="0" fontId="37" fillId="8" borderId="2" xfId="0" applyFont="1" applyFill="1" applyBorder="1" applyAlignment="1" applyProtection="1">
      <alignment horizontal="center" vertical="top"/>
    </xf>
    <xf numFmtId="0" fontId="37" fillId="8" borderId="2" xfId="0" applyFont="1" applyFill="1" applyBorder="1" applyAlignment="1" applyProtection="1">
      <alignment horizontal="center" vertical="top" wrapText="1"/>
    </xf>
    <xf numFmtId="2" fontId="37" fillId="8" borderId="2" xfId="0" applyNumberFormat="1" applyFont="1" applyFill="1" applyBorder="1" applyAlignment="1" applyProtection="1">
      <alignment horizontal="center" vertical="top" wrapText="1"/>
    </xf>
    <xf numFmtId="0" fontId="37" fillId="8" borderId="3" xfId="0" applyFont="1" applyFill="1" applyBorder="1" applyAlignment="1" applyProtection="1">
      <alignment horizontal="center" vertical="top" wrapText="1"/>
    </xf>
    <xf numFmtId="0" fontId="37" fillId="8" borderId="4" xfId="0" applyFont="1" applyFill="1" applyBorder="1" applyAlignment="1" applyProtection="1">
      <alignment horizontal="center" vertical="top" wrapText="1"/>
    </xf>
    <xf numFmtId="0" fontId="28" fillId="8" borderId="2" xfId="0" applyFont="1" applyFill="1" applyBorder="1" applyAlignment="1">
      <alignment horizontal="left" vertical="top"/>
    </xf>
    <xf numFmtId="2" fontId="37" fillId="8" borderId="5" xfId="0" applyNumberFormat="1" applyFont="1" applyFill="1" applyBorder="1" applyAlignment="1" applyProtection="1">
      <alignment horizontal="center" vertical="top" wrapText="1"/>
    </xf>
    <xf numFmtId="2" fontId="37" fillId="8" borderId="6" xfId="0" applyNumberFormat="1" applyFont="1" applyFill="1" applyBorder="1" applyAlignment="1" applyProtection="1">
      <alignment horizontal="center" vertical="top" wrapText="1"/>
    </xf>
    <xf numFmtId="0" fontId="49" fillId="10" borderId="14" xfId="0" applyFont="1" applyFill="1" applyBorder="1" applyAlignment="1" applyProtection="1">
      <alignment horizontal="center" vertical="center"/>
    </xf>
    <xf numFmtId="0" fontId="49" fillId="10" borderId="15" xfId="0" applyFont="1" applyFill="1" applyBorder="1" applyAlignment="1" applyProtection="1">
      <alignment horizontal="center" vertical="center"/>
    </xf>
    <xf numFmtId="0" fontId="10" fillId="10" borderId="14" xfId="0" applyFont="1" applyFill="1" applyBorder="1" applyAlignment="1" applyProtection="1">
      <alignment horizontal="center" vertical="center"/>
    </xf>
    <xf numFmtId="0" fontId="10" fillId="10" borderId="15" xfId="0" applyFont="1" applyFill="1" applyBorder="1" applyAlignment="1" applyProtection="1">
      <alignment horizontal="center" vertical="center"/>
    </xf>
    <xf numFmtId="0" fontId="13" fillId="8" borderId="3" xfId="0" applyFont="1" applyFill="1" applyBorder="1" applyAlignment="1">
      <alignment horizontal="center" vertical="top" wrapText="1"/>
    </xf>
    <xf numFmtId="0" fontId="13" fillId="8" borderId="4" xfId="0" applyFont="1" applyFill="1" applyBorder="1" applyAlignment="1">
      <alignment horizontal="center" vertical="top" wrapText="1"/>
    </xf>
    <xf numFmtId="0" fontId="13" fillId="8" borderId="5" xfId="0" applyFont="1" applyFill="1" applyBorder="1" applyAlignment="1">
      <alignment horizontal="center"/>
    </xf>
    <xf numFmtId="0" fontId="13" fillId="8" borderId="7" xfId="0" applyFont="1" applyFill="1" applyBorder="1" applyAlignment="1">
      <alignment horizontal="center"/>
    </xf>
    <xf numFmtId="0" fontId="13" fillId="8" borderId="6" xfId="0" applyFont="1" applyFill="1" applyBorder="1" applyAlignment="1">
      <alignment horizontal="center"/>
    </xf>
    <xf numFmtId="0" fontId="13" fillId="8" borderId="5" xfId="0" applyFont="1" applyFill="1" applyBorder="1" applyAlignment="1">
      <alignment horizontal="center" vertical="top" wrapText="1"/>
    </xf>
    <xf numFmtId="0" fontId="13" fillId="8" borderId="6" xfId="0" applyFont="1" applyFill="1" applyBorder="1" applyAlignment="1">
      <alignment horizontal="center" vertical="top" wrapText="1"/>
    </xf>
    <xf numFmtId="0" fontId="12" fillId="0" borderId="5" xfId="0" applyFont="1" applyFill="1" applyBorder="1" applyAlignment="1" applyProtection="1">
      <alignment horizontal="left" vertical="top"/>
    </xf>
    <xf numFmtId="0" fontId="12" fillId="0" borderId="7" xfId="0" applyFont="1" applyFill="1" applyBorder="1" applyAlignment="1" applyProtection="1">
      <alignment horizontal="left" vertical="top"/>
    </xf>
    <xf numFmtId="0" fontId="13" fillId="0" borderId="5"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7" xfId="0" applyFont="1" applyBorder="1" applyAlignment="1" applyProtection="1">
      <alignment horizontal="left" vertical="center" wrapText="1"/>
    </xf>
    <xf numFmtId="1" fontId="5" fillId="0" borderId="3" xfId="0" applyNumberFormat="1" applyFont="1" applyBorder="1" applyAlignment="1" applyProtection="1">
      <alignment horizontal="center" vertical="top"/>
    </xf>
    <xf numFmtId="1" fontId="5" fillId="0" borderId="4" xfId="0" applyNumberFormat="1" applyFont="1" applyBorder="1" applyAlignment="1" applyProtection="1">
      <alignment horizontal="center" vertical="top"/>
    </xf>
    <xf numFmtId="0" fontId="5" fillId="0" borderId="23" xfId="0" applyFont="1" applyBorder="1" applyAlignment="1" applyProtection="1">
      <alignment horizontal="center" vertical="top"/>
    </xf>
    <xf numFmtId="0" fontId="44" fillId="0" borderId="0" xfId="0" applyFont="1" applyAlignment="1" applyProtection="1">
      <alignment horizontal="left" vertical="top" wrapText="1"/>
    </xf>
    <xf numFmtId="0" fontId="44" fillId="0" borderId="0" xfId="0" applyFont="1" applyAlignment="1" applyProtection="1">
      <alignment horizontal="left" vertical="top"/>
    </xf>
    <xf numFmtId="0" fontId="5" fillId="0" borderId="0" xfId="0" applyFont="1" applyAlignment="1" applyProtection="1">
      <alignment horizontal="left" vertical="top" wrapText="1"/>
    </xf>
    <xf numFmtId="1" fontId="5" fillId="0" borderId="24" xfId="0" applyNumberFormat="1" applyFont="1" applyBorder="1" applyAlignment="1" applyProtection="1">
      <alignment horizontal="center" vertical="top"/>
    </xf>
    <xf numFmtId="1" fontId="5" fillId="0" borderId="5" xfId="0" applyNumberFormat="1" applyFont="1" applyBorder="1" applyAlignment="1" applyProtection="1">
      <alignment horizontal="center" vertical="top"/>
    </xf>
    <xf numFmtId="1" fontId="5" fillId="0" borderId="7" xfId="0" applyNumberFormat="1" applyFont="1" applyBorder="1" applyAlignment="1" applyProtection="1">
      <alignment horizontal="center" vertical="top"/>
    </xf>
    <xf numFmtId="1" fontId="5" fillId="0" borderId="6" xfId="0" applyNumberFormat="1" applyFont="1" applyBorder="1" applyAlignment="1" applyProtection="1">
      <alignment horizontal="center" vertical="top"/>
    </xf>
    <xf numFmtId="0" fontId="10" fillId="10" borderId="2" xfId="0" applyFont="1" applyFill="1" applyBorder="1" applyAlignment="1" applyProtection="1">
      <alignment horizontal="center" vertical="top"/>
    </xf>
    <xf numFmtId="0" fontId="12" fillId="0" borderId="2" xfId="0" applyFont="1" applyBorder="1" applyAlignment="1" applyProtection="1">
      <alignment horizontal="center" vertical="top" wrapText="1"/>
    </xf>
    <xf numFmtId="0" fontId="13" fillId="0" borderId="2" xfId="0" applyFont="1" applyBorder="1" applyAlignment="1" applyProtection="1">
      <alignment horizontal="center" vertical="top"/>
    </xf>
    <xf numFmtId="0" fontId="5" fillId="0" borderId="2" xfId="0" applyFont="1" applyBorder="1" applyAlignment="1" applyProtection="1">
      <alignment horizontal="center" vertical="top"/>
    </xf>
    <xf numFmtId="0" fontId="31" fillId="8" borderId="3" xfId="0" applyFont="1" applyFill="1" applyBorder="1" applyAlignment="1" applyProtection="1">
      <alignment horizontal="center" vertical="center" wrapText="1"/>
    </xf>
    <xf numFmtId="0" fontId="31" fillId="8" borderId="4" xfId="0" applyFont="1" applyFill="1" applyBorder="1" applyAlignment="1" applyProtection="1">
      <alignment horizontal="center" vertical="center" wrapText="1"/>
    </xf>
    <xf numFmtId="0" fontId="31" fillId="8" borderId="5" xfId="0" applyFont="1" applyFill="1" applyBorder="1" applyAlignment="1" applyProtection="1">
      <alignment horizontal="center" vertical="center" wrapText="1"/>
    </xf>
    <xf numFmtId="0" fontId="31" fillId="8" borderId="7" xfId="0" applyFont="1" applyFill="1" applyBorder="1" applyAlignment="1" applyProtection="1">
      <alignment horizontal="center" vertical="center" wrapText="1"/>
    </xf>
    <xf numFmtId="0" fontId="31" fillId="8" borderId="5" xfId="0" applyFont="1" applyFill="1" applyBorder="1" applyAlignment="1" applyProtection="1">
      <alignment horizontal="center" vertical="top" wrapText="1"/>
    </xf>
    <xf numFmtId="0" fontId="31" fillId="8" borderId="7" xfId="0" applyFont="1" applyFill="1" applyBorder="1" applyAlignment="1" applyProtection="1">
      <alignment horizontal="center" vertical="top" wrapText="1"/>
    </xf>
    <xf numFmtId="0" fontId="12" fillId="0" borderId="5" xfId="0" applyFont="1" applyBorder="1" applyAlignment="1" applyProtection="1">
      <alignment horizontal="center" vertical="top"/>
    </xf>
    <xf numFmtId="0" fontId="12" fillId="0" borderId="7" xfId="0" applyFont="1" applyBorder="1" applyAlignment="1" applyProtection="1">
      <alignment horizontal="center" vertical="top"/>
    </xf>
    <xf numFmtId="0" fontId="12" fillId="0" borderId="6" xfId="0" applyFont="1" applyBorder="1" applyAlignment="1" applyProtection="1">
      <alignment horizontal="center" vertical="top"/>
    </xf>
  </cellXfs>
  <cellStyles count="17">
    <cellStyle name="Comma 2" xfId="5"/>
    <cellStyle name="Comma 2 2" xfId="11"/>
    <cellStyle name="Hyperlink" xfId="2" builtinId="8"/>
    <cellStyle name="Hyperlink 2" xfId="10"/>
    <cellStyle name="Normal" xfId="0" builtinId="0"/>
    <cellStyle name="Normal 2" xfId="1"/>
    <cellStyle name="Normal 3" xfId="4"/>
    <cellStyle name="Normal 3 2" xfId="12"/>
    <cellStyle name="Normal 4" xfId="6"/>
    <cellStyle name="Normal 4 2" xfId="13"/>
    <cellStyle name="Normal 5" xfId="7"/>
    <cellStyle name="Normal 5 2" xfId="14"/>
    <cellStyle name="Normal 6" xfId="8"/>
    <cellStyle name="Normal 6 2" xfId="15"/>
    <cellStyle name="Normal 7" xfId="9"/>
    <cellStyle name="Percent 2" xfId="3"/>
    <cellStyle name="Percent 2 2" xfId="16"/>
  </cellStyles>
  <dxfs count="1750">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P\Desktop\Tr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sheetName val="Form Sk2"/>
      <sheetName val="NF-Power Mix Norm"/>
      <sheetName val="Summary Sheet"/>
      <sheetName val="Sheet1"/>
      <sheetName val="NF4-Others"/>
      <sheetName val="Locomotive Productions"/>
      <sheetName val="General Information"/>
      <sheetName val="Coach Productions"/>
      <sheetName val="Wheel and Axle Productions"/>
      <sheetName val="NF-Product Mix"/>
      <sheetName val="Intermediary Products Norm"/>
      <sheetName val="Annex Project Activity List"/>
      <sheetName val="Annex Addl Equp List"/>
      <sheetName val="NF-Start-Stop"/>
    </sheetNames>
    <sheetDataSet>
      <sheetData sheetId="0"/>
      <sheetData sheetId="1">
        <row r="17">
          <cell r="D17" t="str">
            <v>No of Units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opLeftCell="A157" zoomScale="55" zoomScaleNormal="55" workbookViewId="0">
      <selection activeCell="F164" sqref="F164:G167"/>
    </sheetView>
  </sheetViews>
  <sheetFormatPr defaultColWidth="0" defaultRowHeight="15" zeroHeight="1"/>
  <cols>
    <col min="1" max="1" width="18.28515625" style="415" customWidth="1"/>
    <col min="2" max="2" width="23.140625" style="415" bestFit="1" customWidth="1"/>
    <col min="3" max="3" width="85.7109375" style="415" bestFit="1" customWidth="1"/>
    <col min="4" max="5" width="9.140625" style="415" customWidth="1"/>
    <col min="6" max="6" width="37.7109375" style="415" customWidth="1"/>
    <col min="7" max="7" width="27.7109375" style="415" customWidth="1"/>
    <col min="8" max="11" width="0" style="367" hidden="1" customWidth="1"/>
    <col min="12" max="16384" width="9.140625" style="367" hidden="1"/>
  </cols>
  <sheetData>
    <row r="1" spans="1:7" ht="21">
      <c r="A1" s="472" t="s">
        <v>1458</v>
      </c>
      <c r="B1" s="472"/>
      <c r="C1" s="472"/>
      <c r="D1" s="472"/>
      <c r="E1" s="472"/>
      <c r="F1" s="472"/>
      <c r="G1" s="472"/>
    </row>
    <row r="2" spans="1:7" s="368" customFormat="1" ht="15" customHeight="1">
      <c r="A2" s="473" t="s">
        <v>1258</v>
      </c>
      <c r="B2" s="473"/>
      <c r="C2" s="473"/>
      <c r="D2" s="473"/>
      <c r="E2" s="473"/>
      <c r="F2" s="473"/>
      <c r="G2" s="473"/>
    </row>
    <row r="3" spans="1:7" s="369" customFormat="1" ht="15" customHeight="1">
      <c r="A3" s="473"/>
      <c r="B3" s="473"/>
      <c r="C3" s="473"/>
      <c r="D3" s="473"/>
      <c r="E3" s="473"/>
      <c r="F3" s="473"/>
      <c r="G3" s="473"/>
    </row>
    <row r="4" spans="1:7">
      <c r="A4" s="474"/>
      <c r="B4" s="474"/>
      <c r="C4" s="474"/>
      <c r="D4" s="474"/>
      <c r="E4" s="474"/>
      <c r="F4" s="474"/>
      <c r="G4" s="474"/>
    </row>
    <row r="5" spans="1:7" ht="31.5">
      <c r="A5" s="403" t="s">
        <v>1259</v>
      </c>
      <c r="B5" s="404"/>
      <c r="C5" s="404"/>
      <c r="D5" s="404"/>
      <c r="E5" s="404"/>
      <c r="F5" s="404"/>
      <c r="G5" s="405"/>
    </row>
    <row r="6" spans="1:7" s="410" customFormat="1" ht="60">
      <c r="A6" s="406" t="s">
        <v>1260</v>
      </c>
      <c r="B6" s="406" t="s">
        <v>1261</v>
      </c>
      <c r="C6" s="406" t="s">
        <v>1262</v>
      </c>
      <c r="D6" s="407"/>
      <c r="E6" s="407"/>
      <c r="F6" s="408" t="s">
        <v>1263</v>
      </c>
      <c r="G6" s="409" t="s">
        <v>1264</v>
      </c>
    </row>
    <row r="7" spans="1:7" ht="18.75">
      <c r="A7" s="470" t="s">
        <v>1265</v>
      </c>
      <c r="B7" s="470"/>
      <c r="C7" s="470"/>
      <c r="D7" s="470"/>
      <c r="E7" s="470"/>
      <c r="F7" s="470"/>
      <c r="G7" s="470"/>
    </row>
    <row r="8" spans="1:7">
      <c r="A8" s="407">
        <v>1</v>
      </c>
      <c r="B8" s="378" t="s">
        <v>2</v>
      </c>
      <c r="C8" s="378" t="s">
        <v>1266</v>
      </c>
      <c r="D8" s="378"/>
      <c r="E8" s="378"/>
      <c r="F8" s="378"/>
      <c r="G8" s="411"/>
    </row>
    <row r="9" spans="1:7">
      <c r="A9" s="407">
        <v>2</v>
      </c>
      <c r="B9" s="378" t="s">
        <v>1267</v>
      </c>
      <c r="C9" s="378" t="s">
        <v>1268</v>
      </c>
      <c r="D9" s="378"/>
      <c r="E9" s="378"/>
      <c r="F9" s="378"/>
      <c r="G9" s="411"/>
    </row>
    <row r="10" spans="1:7">
      <c r="A10" s="407">
        <v>3</v>
      </c>
      <c r="B10" s="378" t="s">
        <v>1269</v>
      </c>
      <c r="C10" s="378" t="s">
        <v>1270</v>
      </c>
      <c r="D10" s="378"/>
      <c r="E10" s="378"/>
      <c r="F10" s="378"/>
      <c r="G10" s="411"/>
    </row>
    <row r="11" spans="1:7" ht="18.75">
      <c r="A11" s="470" t="s">
        <v>1271</v>
      </c>
      <c r="B11" s="470"/>
      <c r="C11" s="470"/>
      <c r="D11" s="470"/>
      <c r="E11" s="470"/>
      <c r="F11" s="470"/>
      <c r="G11" s="470"/>
    </row>
    <row r="12" spans="1:7">
      <c r="A12" s="407">
        <v>1</v>
      </c>
      <c r="B12" s="378" t="s">
        <v>1271</v>
      </c>
      <c r="C12" s="378" t="s">
        <v>1272</v>
      </c>
      <c r="D12" s="378"/>
      <c r="E12" s="378"/>
      <c r="F12" s="378"/>
      <c r="G12" s="411"/>
    </row>
    <row r="13" spans="1:7" ht="18.75">
      <c r="A13" s="470" t="s">
        <v>1273</v>
      </c>
      <c r="B13" s="470"/>
      <c r="C13" s="470"/>
      <c r="D13" s="470"/>
      <c r="E13" s="470"/>
      <c r="F13" s="470"/>
      <c r="G13" s="470"/>
    </row>
    <row r="14" spans="1:7" ht="30">
      <c r="A14" s="407">
        <v>1</v>
      </c>
      <c r="B14" s="378" t="s">
        <v>990</v>
      </c>
      <c r="C14" s="378" t="s">
        <v>1274</v>
      </c>
      <c r="D14" s="378"/>
      <c r="E14" s="378"/>
      <c r="F14" s="378"/>
      <c r="G14" s="411"/>
    </row>
    <row r="15" spans="1:7">
      <c r="A15" s="407">
        <v>2</v>
      </c>
      <c r="B15" s="378" t="s">
        <v>1042</v>
      </c>
      <c r="C15" s="378" t="s">
        <v>1275</v>
      </c>
      <c r="D15" s="378"/>
      <c r="E15" s="378"/>
      <c r="F15" s="378"/>
      <c r="G15" s="411"/>
    </row>
    <row r="16" spans="1:7">
      <c r="A16" s="407">
        <v>3</v>
      </c>
      <c r="B16" s="378" t="str">
        <f>'[1]Form Sk2'!D17</f>
        <v>No of Units</v>
      </c>
      <c r="C16" s="378" t="s">
        <v>1276</v>
      </c>
      <c r="D16" s="378"/>
      <c r="E16" s="378"/>
      <c r="F16" s="378"/>
      <c r="G16" s="411"/>
    </row>
    <row r="17" spans="1:7" ht="30">
      <c r="A17" s="407">
        <v>4</v>
      </c>
      <c r="B17" s="378" t="s">
        <v>1277</v>
      </c>
      <c r="C17" s="378" t="s">
        <v>1278</v>
      </c>
      <c r="D17" s="378"/>
      <c r="E17" s="378"/>
      <c r="F17" s="378"/>
      <c r="G17" s="411"/>
    </row>
    <row r="18" spans="1:7" ht="30">
      <c r="A18" s="407">
        <v>5</v>
      </c>
      <c r="B18" s="378" t="s">
        <v>1045</v>
      </c>
      <c r="C18" s="378" t="s">
        <v>1279</v>
      </c>
      <c r="D18" s="378"/>
      <c r="E18" s="378"/>
      <c r="F18" s="378"/>
      <c r="G18" s="411"/>
    </row>
    <row r="19" spans="1:7" ht="18.75">
      <c r="A19" s="470" t="s">
        <v>1280</v>
      </c>
      <c r="B19" s="470"/>
      <c r="C19" s="470"/>
      <c r="D19" s="470"/>
      <c r="E19" s="470"/>
      <c r="F19" s="470"/>
      <c r="G19" s="470"/>
    </row>
    <row r="20" spans="1:7" ht="30">
      <c r="A20" s="407">
        <v>1</v>
      </c>
      <c r="B20" s="378" t="s">
        <v>967</v>
      </c>
      <c r="C20" s="378" t="s">
        <v>1281</v>
      </c>
      <c r="D20" s="378"/>
      <c r="E20" s="378"/>
      <c r="F20" s="378"/>
      <c r="G20" s="411"/>
    </row>
    <row r="21" spans="1:7" ht="30">
      <c r="A21" s="407">
        <v>2</v>
      </c>
      <c r="B21" s="378" t="s">
        <v>965</v>
      </c>
      <c r="C21" s="378" t="s">
        <v>1275</v>
      </c>
      <c r="D21" s="378"/>
      <c r="E21" s="378"/>
      <c r="F21" s="378"/>
      <c r="G21" s="411"/>
    </row>
    <row r="22" spans="1:7">
      <c r="A22" s="407">
        <v>3</v>
      </c>
      <c r="B22" s="378" t="s">
        <v>966</v>
      </c>
      <c r="C22" s="378" t="s">
        <v>1282</v>
      </c>
      <c r="D22" s="378"/>
      <c r="E22" s="378"/>
      <c r="F22" s="378"/>
      <c r="G22" s="411"/>
    </row>
    <row r="23" spans="1:7" ht="30">
      <c r="A23" s="407">
        <v>4</v>
      </c>
      <c r="B23" s="378" t="s">
        <v>1277</v>
      </c>
      <c r="C23" s="378" t="s">
        <v>1283</v>
      </c>
      <c r="D23" s="378"/>
      <c r="E23" s="378"/>
      <c r="F23" s="378"/>
      <c r="G23" s="411"/>
    </row>
    <row r="24" spans="1:7" ht="18.75">
      <c r="A24" s="470" t="s">
        <v>1284</v>
      </c>
      <c r="B24" s="470"/>
      <c r="C24" s="470"/>
      <c r="D24" s="470"/>
      <c r="E24" s="470"/>
      <c r="F24" s="470"/>
      <c r="G24" s="470"/>
    </row>
    <row r="25" spans="1:7" ht="30">
      <c r="A25" s="407">
        <v>1</v>
      </c>
      <c r="B25" s="378" t="s">
        <v>169</v>
      </c>
      <c r="C25" s="378" t="s">
        <v>1285</v>
      </c>
      <c r="D25" s="378"/>
      <c r="E25" s="378"/>
      <c r="F25" s="378"/>
      <c r="G25" s="411"/>
    </row>
    <row r="26" spans="1:7" ht="30">
      <c r="A26" s="407">
        <v>2</v>
      </c>
      <c r="B26" s="378" t="s">
        <v>481</v>
      </c>
      <c r="C26" s="378" t="s">
        <v>1286</v>
      </c>
      <c r="D26" s="378"/>
      <c r="E26" s="378"/>
      <c r="F26" s="378"/>
      <c r="G26" s="411"/>
    </row>
    <row r="27" spans="1:7" ht="30">
      <c r="A27" s="407">
        <v>3</v>
      </c>
      <c r="B27" s="378" t="s">
        <v>489</v>
      </c>
      <c r="C27" s="378" t="s">
        <v>1287</v>
      </c>
      <c r="D27" s="378"/>
      <c r="E27" s="378"/>
      <c r="F27" s="378"/>
      <c r="G27" s="411"/>
    </row>
    <row r="28" spans="1:7" ht="30">
      <c r="A28" s="407">
        <v>4</v>
      </c>
      <c r="B28" s="378" t="s">
        <v>490</v>
      </c>
      <c r="C28" s="378" t="s">
        <v>1288</v>
      </c>
      <c r="D28" s="378"/>
      <c r="E28" s="378"/>
      <c r="F28" s="378"/>
      <c r="G28" s="411"/>
    </row>
    <row r="29" spans="1:7">
      <c r="A29" s="407">
        <v>5</v>
      </c>
      <c r="B29" s="378" t="s">
        <v>1289</v>
      </c>
      <c r="C29" s="378" t="s">
        <v>1290</v>
      </c>
      <c r="D29" s="378"/>
      <c r="E29" s="378"/>
      <c r="F29" s="378"/>
      <c r="G29" s="411"/>
    </row>
    <row r="30" spans="1:7" ht="45">
      <c r="A30" s="407">
        <v>6</v>
      </c>
      <c r="B30" s="378" t="s">
        <v>1291</v>
      </c>
      <c r="C30" s="378" t="s">
        <v>1292</v>
      </c>
      <c r="D30" s="378"/>
      <c r="E30" s="378"/>
      <c r="F30" s="378"/>
      <c r="G30" s="411"/>
    </row>
    <row r="31" spans="1:7" ht="30">
      <c r="A31" s="407">
        <v>7</v>
      </c>
      <c r="B31" s="378" t="s">
        <v>32</v>
      </c>
      <c r="C31" s="378" t="s">
        <v>1293</v>
      </c>
      <c r="D31" s="378"/>
      <c r="E31" s="378"/>
      <c r="F31" s="378"/>
      <c r="G31" s="411"/>
    </row>
    <row r="32" spans="1:7" ht="30">
      <c r="A32" s="407">
        <v>8</v>
      </c>
      <c r="B32" s="378" t="s">
        <v>184</v>
      </c>
      <c r="C32" s="378"/>
      <c r="D32" s="378"/>
      <c r="E32" s="378"/>
      <c r="F32" s="378"/>
      <c r="G32" s="411"/>
    </row>
    <row r="33" spans="1:7">
      <c r="A33" s="407">
        <v>9</v>
      </c>
      <c r="B33" s="378" t="s">
        <v>479</v>
      </c>
      <c r="C33" s="378" t="s">
        <v>1294</v>
      </c>
      <c r="D33" s="378"/>
      <c r="E33" s="378"/>
      <c r="F33" s="378"/>
      <c r="G33" s="411"/>
    </row>
    <row r="34" spans="1:7">
      <c r="A34" s="407">
        <v>10</v>
      </c>
      <c r="B34" s="378" t="s">
        <v>480</v>
      </c>
      <c r="C34" s="378" t="s">
        <v>1295</v>
      </c>
      <c r="D34" s="378"/>
      <c r="E34" s="378"/>
      <c r="F34" s="378"/>
      <c r="G34" s="411"/>
    </row>
    <row r="35" spans="1:7" ht="18.75">
      <c r="A35" s="470" t="s">
        <v>1296</v>
      </c>
      <c r="B35" s="470"/>
      <c r="C35" s="470"/>
      <c r="D35" s="470"/>
      <c r="E35" s="470"/>
      <c r="F35" s="470"/>
      <c r="G35" s="470"/>
    </row>
    <row r="36" spans="1:7">
      <c r="A36" s="471" t="s">
        <v>1297</v>
      </c>
      <c r="B36" s="471"/>
      <c r="C36" s="471"/>
      <c r="D36" s="471"/>
      <c r="E36" s="471"/>
      <c r="F36" s="471"/>
      <c r="G36" s="471"/>
    </row>
    <row r="37" spans="1:7" ht="30">
      <c r="A37" s="407">
        <v>1</v>
      </c>
      <c r="B37" s="378" t="s">
        <v>1277</v>
      </c>
      <c r="C37" s="378" t="s">
        <v>1283</v>
      </c>
      <c r="D37" s="378"/>
      <c r="E37" s="378"/>
      <c r="F37" s="378"/>
      <c r="G37" s="411"/>
    </row>
    <row r="38" spans="1:7">
      <c r="A38" s="471" t="s">
        <v>1298</v>
      </c>
      <c r="B38" s="471"/>
      <c r="C38" s="471"/>
      <c r="D38" s="471"/>
      <c r="E38" s="471"/>
      <c r="F38" s="471"/>
      <c r="G38" s="471"/>
    </row>
    <row r="39" spans="1:7" ht="30">
      <c r="A39" s="407">
        <v>2</v>
      </c>
      <c r="B39" s="378" t="s">
        <v>1277</v>
      </c>
      <c r="C39" s="378" t="s">
        <v>1299</v>
      </c>
      <c r="D39" s="378"/>
      <c r="E39" s="378"/>
      <c r="F39" s="378"/>
      <c r="G39" s="411"/>
    </row>
    <row r="40" spans="1:7">
      <c r="A40" s="471" t="s">
        <v>1300</v>
      </c>
      <c r="B40" s="471"/>
      <c r="C40" s="471"/>
      <c r="D40" s="471"/>
      <c r="E40" s="471"/>
      <c r="F40" s="471"/>
      <c r="G40" s="471"/>
    </row>
    <row r="41" spans="1:7" ht="30">
      <c r="A41" s="407">
        <v>3</v>
      </c>
      <c r="B41" s="378" t="s">
        <v>1301</v>
      </c>
      <c r="C41" s="378" t="s">
        <v>1302</v>
      </c>
      <c r="D41" s="378"/>
      <c r="E41" s="378"/>
      <c r="F41" s="378"/>
      <c r="G41" s="411"/>
    </row>
    <row r="42" spans="1:7" ht="30">
      <c r="A42" s="407">
        <v>4</v>
      </c>
      <c r="B42" s="378" t="s">
        <v>1301</v>
      </c>
      <c r="C42" s="378" t="s">
        <v>1303</v>
      </c>
      <c r="D42" s="378"/>
      <c r="E42" s="378"/>
      <c r="F42" s="378"/>
      <c r="G42" s="411"/>
    </row>
    <row r="43" spans="1:7" ht="30">
      <c r="A43" s="407">
        <v>5</v>
      </c>
      <c r="B43" s="378" t="s">
        <v>1304</v>
      </c>
      <c r="C43" s="378" t="s">
        <v>1305</v>
      </c>
      <c r="D43" s="378"/>
      <c r="E43" s="378"/>
      <c r="F43" s="378"/>
      <c r="G43" s="411"/>
    </row>
    <row r="44" spans="1:7">
      <c r="A44" s="471" t="s">
        <v>1306</v>
      </c>
      <c r="B44" s="471"/>
      <c r="C44" s="471"/>
      <c r="D44" s="471"/>
      <c r="E44" s="471"/>
      <c r="F44" s="471"/>
      <c r="G44" s="471"/>
    </row>
    <row r="45" spans="1:7">
      <c r="A45" s="476" t="s">
        <v>1307</v>
      </c>
      <c r="B45" s="476"/>
      <c r="C45" s="476"/>
      <c r="D45" s="476"/>
      <c r="E45" s="476"/>
      <c r="F45" s="476"/>
      <c r="G45" s="476"/>
    </row>
    <row r="46" spans="1:7" ht="30">
      <c r="A46" s="407">
        <v>6</v>
      </c>
      <c r="B46" s="378" t="s">
        <v>861</v>
      </c>
      <c r="C46" s="378" t="s">
        <v>1308</v>
      </c>
      <c r="D46" s="378"/>
      <c r="E46" s="378"/>
      <c r="F46" s="378"/>
      <c r="G46" s="411"/>
    </row>
    <row r="47" spans="1:7" ht="30">
      <c r="A47" s="407">
        <v>7</v>
      </c>
      <c r="B47" s="378" t="s">
        <v>863</v>
      </c>
      <c r="C47" s="378" t="s">
        <v>1309</v>
      </c>
      <c r="D47" s="378"/>
      <c r="E47" s="378"/>
      <c r="F47" s="378"/>
      <c r="G47" s="411"/>
    </row>
    <row r="48" spans="1:7" ht="45">
      <c r="A48" s="407">
        <v>8</v>
      </c>
      <c r="B48" s="378" t="s">
        <v>864</v>
      </c>
      <c r="C48" s="378" t="s">
        <v>1310</v>
      </c>
      <c r="D48" s="378"/>
      <c r="E48" s="378"/>
      <c r="F48" s="378"/>
      <c r="G48" s="411"/>
    </row>
    <row r="49" spans="1:7" ht="30">
      <c r="A49" s="407">
        <v>9</v>
      </c>
      <c r="B49" s="378" t="s">
        <v>782</v>
      </c>
      <c r="C49" s="477" t="s">
        <v>1311</v>
      </c>
      <c r="D49" s="378"/>
      <c r="E49" s="378"/>
      <c r="F49" s="378"/>
      <c r="G49" s="411"/>
    </row>
    <row r="50" spans="1:7" ht="30">
      <c r="A50" s="407">
        <v>10</v>
      </c>
      <c r="B50" s="378" t="s">
        <v>184</v>
      </c>
      <c r="C50" s="477"/>
      <c r="D50" s="378"/>
      <c r="E50" s="378"/>
      <c r="F50" s="378"/>
      <c r="G50" s="411"/>
    </row>
    <row r="51" spans="1:7">
      <c r="A51" s="478"/>
      <c r="B51" s="478"/>
      <c r="C51" s="478"/>
      <c r="D51" s="478"/>
      <c r="E51" s="478"/>
      <c r="F51" s="478"/>
      <c r="G51" s="478"/>
    </row>
    <row r="52" spans="1:7" ht="31.5">
      <c r="A52" s="480" t="s">
        <v>1312</v>
      </c>
      <c r="B52" s="481"/>
      <c r="C52" s="482" t="s">
        <v>1459</v>
      </c>
      <c r="D52" s="483"/>
      <c r="E52" s="483"/>
      <c r="F52" s="483"/>
      <c r="G52" s="483"/>
    </row>
    <row r="53" spans="1:7">
      <c r="A53" s="479" t="s">
        <v>1313</v>
      </c>
      <c r="B53" s="479"/>
      <c r="C53" s="479"/>
      <c r="D53" s="479"/>
      <c r="E53" s="479"/>
      <c r="F53" s="479"/>
      <c r="G53" s="479"/>
    </row>
    <row r="54" spans="1:7">
      <c r="A54" s="479" t="s">
        <v>310</v>
      </c>
      <c r="B54" s="479"/>
      <c r="C54" s="479"/>
      <c r="D54" s="479"/>
      <c r="E54" s="479"/>
      <c r="F54" s="479"/>
      <c r="G54" s="479"/>
    </row>
    <row r="55" spans="1:7" ht="45">
      <c r="A55" s="370" t="s">
        <v>22</v>
      </c>
      <c r="B55" s="371" t="s">
        <v>311</v>
      </c>
      <c r="C55" s="372" t="s">
        <v>312</v>
      </c>
      <c r="D55" s="475" t="s">
        <v>1314</v>
      </c>
      <c r="E55" s="475"/>
      <c r="F55" s="371" t="s">
        <v>1315</v>
      </c>
      <c r="G55" s="398" t="s">
        <v>1316</v>
      </c>
    </row>
    <row r="56" spans="1:7" ht="45">
      <c r="A56" s="370" t="s">
        <v>10</v>
      </c>
      <c r="B56" s="371" t="s">
        <v>1317</v>
      </c>
      <c r="C56" s="372" t="s">
        <v>312</v>
      </c>
      <c r="D56" s="475" t="s">
        <v>1314</v>
      </c>
      <c r="E56" s="475"/>
      <c r="F56" s="371" t="s">
        <v>1318</v>
      </c>
      <c r="G56" s="398" t="s">
        <v>1316</v>
      </c>
    </row>
    <row r="57" spans="1:7" ht="60">
      <c r="A57" s="370" t="s">
        <v>12</v>
      </c>
      <c r="B57" s="371" t="s">
        <v>1319</v>
      </c>
      <c r="C57" s="372" t="s">
        <v>312</v>
      </c>
      <c r="D57" s="475" t="s">
        <v>1314</v>
      </c>
      <c r="E57" s="475"/>
      <c r="F57" s="371" t="s">
        <v>1320</v>
      </c>
      <c r="G57" s="398" t="s">
        <v>1316</v>
      </c>
    </row>
    <row r="58" spans="1:7" ht="75">
      <c r="A58" s="370" t="s">
        <v>24</v>
      </c>
      <c r="B58" s="371" t="s">
        <v>1321</v>
      </c>
      <c r="C58" s="372" t="s">
        <v>312</v>
      </c>
      <c r="D58" s="475" t="s">
        <v>1314</v>
      </c>
      <c r="E58" s="475"/>
      <c r="F58" s="371" t="s">
        <v>1320</v>
      </c>
      <c r="G58" s="398" t="s">
        <v>1316</v>
      </c>
    </row>
    <row r="59" spans="1:7" ht="60">
      <c r="A59" s="370" t="s">
        <v>25</v>
      </c>
      <c r="B59" s="371" t="s">
        <v>316</v>
      </c>
      <c r="C59" s="372" t="s">
        <v>312</v>
      </c>
      <c r="D59" s="475" t="s">
        <v>1322</v>
      </c>
      <c r="E59" s="475"/>
      <c r="F59" s="371" t="s">
        <v>1323</v>
      </c>
      <c r="G59" s="398"/>
    </row>
    <row r="60" spans="1:7" ht="60">
      <c r="A60" s="370" t="s">
        <v>35</v>
      </c>
      <c r="B60" s="371" t="s">
        <v>316</v>
      </c>
      <c r="C60" s="372" t="s">
        <v>51</v>
      </c>
      <c r="D60" s="475" t="s">
        <v>1322</v>
      </c>
      <c r="E60" s="475"/>
      <c r="F60" s="371" t="s">
        <v>1323</v>
      </c>
      <c r="G60" s="398"/>
    </row>
    <row r="61" spans="1:7" ht="90">
      <c r="A61" s="370" t="s">
        <v>37</v>
      </c>
      <c r="B61" s="371" t="s">
        <v>317</v>
      </c>
      <c r="C61" s="372" t="s">
        <v>51</v>
      </c>
      <c r="D61" s="475" t="s">
        <v>1322</v>
      </c>
      <c r="E61" s="475"/>
      <c r="F61" s="371" t="s">
        <v>1324</v>
      </c>
      <c r="G61" s="398"/>
    </row>
    <row r="62" spans="1:7" ht="75">
      <c r="A62" s="370" t="s">
        <v>39</v>
      </c>
      <c r="B62" s="371" t="s">
        <v>318</v>
      </c>
      <c r="C62" s="372" t="s">
        <v>1325</v>
      </c>
      <c r="D62" s="475" t="s">
        <v>1322</v>
      </c>
      <c r="E62" s="475"/>
      <c r="F62" s="371" t="s">
        <v>1326</v>
      </c>
      <c r="G62" s="398"/>
    </row>
    <row r="63" spans="1:7" ht="75">
      <c r="A63" s="370" t="s">
        <v>41</v>
      </c>
      <c r="B63" s="371" t="s">
        <v>320</v>
      </c>
      <c r="C63" s="372" t="s">
        <v>1325</v>
      </c>
      <c r="D63" s="475" t="s">
        <v>1322</v>
      </c>
      <c r="E63" s="475"/>
      <c r="F63" s="371" t="s">
        <v>1327</v>
      </c>
      <c r="G63" s="398"/>
    </row>
    <row r="64" spans="1:7" ht="30">
      <c r="A64" s="370" t="s">
        <v>69</v>
      </c>
      <c r="B64" s="371" t="s">
        <v>1328</v>
      </c>
      <c r="C64" s="372" t="s">
        <v>1329</v>
      </c>
      <c r="D64" s="475" t="s">
        <v>1314</v>
      </c>
      <c r="E64" s="475"/>
      <c r="F64" s="371" t="s">
        <v>1330</v>
      </c>
      <c r="G64" s="398" t="s">
        <v>1331</v>
      </c>
    </row>
    <row r="65" spans="1:7" ht="60">
      <c r="A65" s="370" t="s">
        <v>283</v>
      </c>
      <c r="B65" s="371" t="s">
        <v>325</v>
      </c>
      <c r="C65" s="372" t="s">
        <v>326</v>
      </c>
      <c r="D65" s="475" t="s">
        <v>1332</v>
      </c>
      <c r="E65" s="475"/>
      <c r="F65" s="371" t="s">
        <v>1320</v>
      </c>
      <c r="G65" s="398" t="s">
        <v>1316</v>
      </c>
    </row>
    <row r="66" spans="1:7">
      <c r="A66" s="478"/>
      <c r="B66" s="478"/>
      <c r="C66" s="478"/>
      <c r="D66" s="478"/>
      <c r="E66" s="478"/>
      <c r="F66" s="478"/>
      <c r="G66" s="478"/>
    </row>
    <row r="67" spans="1:7">
      <c r="A67" s="484" t="s">
        <v>334</v>
      </c>
      <c r="B67" s="484"/>
      <c r="C67" s="484"/>
      <c r="D67" s="484"/>
      <c r="E67" s="484"/>
      <c r="F67" s="484"/>
      <c r="G67" s="484"/>
    </row>
    <row r="68" spans="1:7" ht="28.5" customHeight="1">
      <c r="A68" s="484" t="s">
        <v>1333</v>
      </c>
      <c r="B68" s="484"/>
      <c r="C68" s="484"/>
      <c r="D68" s="484"/>
      <c r="E68" s="484"/>
      <c r="F68" s="484"/>
      <c r="G68" s="484"/>
    </row>
    <row r="69" spans="1:7" ht="90">
      <c r="A69" s="370" t="s">
        <v>22</v>
      </c>
      <c r="B69" s="371" t="s">
        <v>337</v>
      </c>
      <c r="C69" s="372" t="s">
        <v>338</v>
      </c>
      <c r="D69" s="475" t="s">
        <v>166</v>
      </c>
      <c r="E69" s="475"/>
      <c r="F69" s="371" t="s">
        <v>1334</v>
      </c>
      <c r="G69" s="398"/>
    </row>
    <row r="70" spans="1:7" ht="30">
      <c r="A70" s="370" t="s">
        <v>10</v>
      </c>
      <c r="B70" s="371" t="s">
        <v>339</v>
      </c>
      <c r="C70" s="372" t="s">
        <v>51</v>
      </c>
      <c r="D70" s="475" t="s">
        <v>166</v>
      </c>
      <c r="E70" s="475"/>
      <c r="F70" s="371" t="s">
        <v>1335</v>
      </c>
      <c r="G70" s="398" t="s">
        <v>1336</v>
      </c>
    </row>
    <row r="71" spans="1:7" ht="28.5" customHeight="1">
      <c r="A71" s="370" t="s">
        <v>12</v>
      </c>
      <c r="B71" s="371" t="s">
        <v>340</v>
      </c>
      <c r="C71" s="372" t="s">
        <v>1337</v>
      </c>
      <c r="D71" s="475" t="s">
        <v>1338</v>
      </c>
      <c r="E71" s="475"/>
      <c r="F71" s="371" t="s">
        <v>1339</v>
      </c>
      <c r="G71" s="398" t="s">
        <v>1340</v>
      </c>
    </row>
    <row r="72" spans="1:7" ht="60">
      <c r="A72" s="370" t="s">
        <v>24</v>
      </c>
      <c r="B72" s="371" t="s">
        <v>343</v>
      </c>
      <c r="C72" s="372" t="s">
        <v>1341</v>
      </c>
      <c r="D72" s="475" t="s">
        <v>1338</v>
      </c>
      <c r="E72" s="475"/>
      <c r="F72" s="371" t="s">
        <v>1342</v>
      </c>
      <c r="G72" s="398" t="s">
        <v>1343</v>
      </c>
    </row>
    <row r="73" spans="1:7" ht="60">
      <c r="A73" s="370" t="s">
        <v>25</v>
      </c>
      <c r="B73" s="371" t="s">
        <v>346</v>
      </c>
      <c r="C73" s="372" t="s">
        <v>1344</v>
      </c>
      <c r="D73" s="475" t="s">
        <v>1345</v>
      </c>
      <c r="E73" s="475"/>
      <c r="F73" s="371" t="s">
        <v>1346</v>
      </c>
      <c r="G73" s="398" t="s">
        <v>1347</v>
      </c>
    </row>
    <row r="74" spans="1:7" ht="60">
      <c r="A74" s="370" t="s">
        <v>35</v>
      </c>
      <c r="B74" s="371" t="s">
        <v>348</v>
      </c>
      <c r="C74" s="372" t="s">
        <v>1348</v>
      </c>
      <c r="D74" s="475" t="s">
        <v>1338</v>
      </c>
      <c r="E74" s="475"/>
      <c r="F74" s="371" t="s">
        <v>1339</v>
      </c>
      <c r="G74" s="398" t="s">
        <v>1349</v>
      </c>
    </row>
    <row r="75" spans="1:7" ht="45">
      <c r="A75" s="370" t="s">
        <v>37</v>
      </c>
      <c r="B75" s="371" t="s">
        <v>349</v>
      </c>
      <c r="C75" s="372" t="s">
        <v>61</v>
      </c>
      <c r="D75" s="475" t="s">
        <v>166</v>
      </c>
      <c r="E75" s="475"/>
      <c r="F75" s="371" t="s">
        <v>1350</v>
      </c>
      <c r="G75" s="398"/>
    </row>
    <row r="76" spans="1:7" ht="75">
      <c r="A76" s="370" t="s">
        <v>39</v>
      </c>
      <c r="B76" s="371" t="s">
        <v>350</v>
      </c>
      <c r="C76" s="372" t="s">
        <v>61</v>
      </c>
      <c r="D76" s="475" t="s">
        <v>166</v>
      </c>
      <c r="E76" s="475"/>
      <c r="F76" s="371" t="s">
        <v>1351</v>
      </c>
      <c r="G76" s="398" t="s">
        <v>1352</v>
      </c>
    </row>
    <row r="77" spans="1:7" ht="45">
      <c r="A77" s="370" t="s">
        <v>41</v>
      </c>
      <c r="B77" s="371" t="s">
        <v>351</v>
      </c>
      <c r="C77" s="372" t="s">
        <v>279</v>
      </c>
      <c r="D77" s="475" t="s">
        <v>1338</v>
      </c>
      <c r="E77" s="475"/>
      <c r="F77" s="371" t="s">
        <v>1353</v>
      </c>
      <c r="G77" s="398" t="s">
        <v>1340</v>
      </c>
    </row>
    <row r="78" spans="1:7">
      <c r="A78" s="478"/>
      <c r="B78" s="478"/>
      <c r="C78" s="478"/>
      <c r="D78" s="478"/>
      <c r="E78" s="478"/>
      <c r="F78" s="478"/>
      <c r="G78" s="478"/>
    </row>
    <row r="79" spans="1:7" ht="28.5" customHeight="1">
      <c r="A79" s="484" t="s">
        <v>1158</v>
      </c>
      <c r="B79" s="484"/>
      <c r="C79" s="484"/>
      <c r="D79" s="484"/>
      <c r="E79" s="484"/>
      <c r="F79" s="484"/>
      <c r="G79" s="484"/>
    </row>
    <row r="80" spans="1:7" ht="45">
      <c r="A80" s="370" t="s">
        <v>22</v>
      </c>
      <c r="B80" s="371" t="s">
        <v>1354</v>
      </c>
      <c r="C80" s="372"/>
      <c r="D80" s="475" t="s">
        <v>166</v>
      </c>
      <c r="E80" s="475"/>
      <c r="F80" s="371" t="s">
        <v>1335</v>
      </c>
      <c r="G80" s="398"/>
    </row>
    <row r="81" spans="1:7" ht="60">
      <c r="A81" s="370" t="s">
        <v>10</v>
      </c>
      <c r="B81" s="371" t="s">
        <v>1355</v>
      </c>
      <c r="C81" s="372"/>
      <c r="D81" s="475" t="s">
        <v>1356</v>
      </c>
      <c r="E81" s="475"/>
      <c r="F81" s="371" t="s">
        <v>1357</v>
      </c>
      <c r="G81" s="398" t="s">
        <v>1358</v>
      </c>
    </row>
    <row r="82" spans="1:7" ht="60">
      <c r="A82" s="370" t="s">
        <v>12</v>
      </c>
      <c r="B82" s="371" t="s">
        <v>1359</v>
      </c>
      <c r="C82" s="372"/>
      <c r="D82" s="475" t="s">
        <v>1356</v>
      </c>
      <c r="E82" s="475"/>
      <c r="F82" s="371" t="s">
        <v>1357</v>
      </c>
      <c r="G82" s="398" t="s">
        <v>1360</v>
      </c>
    </row>
    <row r="83" spans="1:7" ht="60">
      <c r="A83" s="370" t="s">
        <v>24</v>
      </c>
      <c r="B83" s="371" t="s">
        <v>1361</v>
      </c>
      <c r="C83" s="372"/>
      <c r="D83" s="475" t="s">
        <v>1338</v>
      </c>
      <c r="E83" s="475"/>
      <c r="F83" s="371" t="s">
        <v>1362</v>
      </c>
      <c r="G83" s="398" t="s">
        <v>1349</v>
      </c>
    </row>
    <row r="84" spans="1:7" ht="45">
      <c r="A84" s="370" t="s">
        <v>1363</v>
      </c>
      <c r="B84" s="371" t="s">
        <v>1162</v>
      </c>
      <c r="C84" s="372"/>
      <c r="D84" s="475" t="s">
        <v>1364</v>
      </c>
      <c r="E84" s="475"/>
      <c r="F84" s="371" t="s">
        <v>1365</v>
      </c>
      <c r="G84" s="398" t="s">
        <v>1366</v>
      </c>
    </row>
    <row r="85" spans="1:7" ht="60">
      <c r="A85" s="370" t="s">
        <v>1367</v>
      </c>
      <c r="B85" s="371" t="s">
        <v>1368</v>
      </c>
      <c r="C85" s="372"/>
      <c r="D85" s="475" t="s">
        <v>1338</v>
      </c>
      <c r="E85" s="475"/>
      <c r="F85" s="371" t="s">
        <v>1369</v>
      </c>
      <c r="G85" s="398" t="s">
        <v>1370</v>
      </c>
    </row>
    <row r="86" spans="1:7" ht="45">
      <c r="A86" s="370" t="s">
        <v>1371</v>
      </c>
      <c r="B86" s="371" t="s">
        <v>1372</v>
      </c>
      <c r="C86" s="372" t="s">
        <v>1373</v>
      </c>
      <c r="D86" s="475" t="s">
        <v>1338</v>
      </c>
      <c r="E86" s="475"/>
      <c r="F86" s="371" t="s">
        <v>1374</v>
      </c>
      <c r="G86" s="398" t="s">
        <v>1375</v>
      </c>
    </row>
    <row r="87" spans="1:7" ht="45">
      <c r="A87" s="370" t="s">
        <v>39</v>
      </c>
      <c r="B87" s="371" t="s">
        <v>1376</v>
      </c>
      <c r="C87" s="372" t="s">
        <v>287</v>
      </c>
      <c r="D87" s="475" t="s">
        <v>1338</v>
      </c>
      <c r="E87" s="475"/>
      <c r="F87" s="371" t="s">
        <v>1374</v>
      </c>
      <c r="G87" s="398" t="s">
        <v>1377</v>
      </c>
    </row>
    <row r="88" spans="1:7" ht="30">
      <c r="A88" s="370" t="s">
        <v>41</v>
      </c>
      <c r="B88" s="371" t="s">
        <v>1378</v>
      </c>
      <c r="C88" s="372" t="s">
        <v>352</v>
      </c>
      <c r="D88" s="475" t="s">
        <v>1338</v>
      </c>
      <c r="E88" s="475"/>
      <c r="F88" s="371" t="s">
        <v>1379</v>
      </c>
      <c r="G88" s="398"/>
    </row>
    <row r="89" spans="1:7" ht="30">
      <c r="A89" s="370" t="s">
        <v>69</v>
      </c>
      <c r="B89" s="371" t="s">
        <v>1380</v>
      </c>
      <c r="C89" s="372"/>
      <c r="D89" s="475" t="s">
        <v>1381</v>
      </c>
      <c r="E89" s="475"/>
      <c r="F89" s="371" t="s">
        <v>1382</v>
      </c>
      <c r="G89" s="398"/>
    </row>
    <row r="90" spans="1:7" ht="45">
      <c r="A90" s="370" t="s">
        <v>283</v>
      </c>
      <c r="B90" s="371" t="s">
        <v>1383</v>
      </c>
      <c r="C90" s="372"/>
      <c r="D90" s="475" t="s">
        <v>1338</v>
      </c>
      <c r="E90" s="475"/>
      <c r="F90" s="371" t="s">
        <v>1365</v>
      </c>
      <c r="G90" s="398" t="s">
        <v>1384</v>
      </c>
    </row>
    <row r="91" spans="1:7" ht="45">
      <c r="A91" s="370" t="s">
        <v>284</v>
      </c>
      <c r="B91" s="371" t="s">
        <v>1385</v>
      </c>
      <c r="C91" s="372"/>
      <c r="D91" s="475" t="s">
        <v>1338</v>
      </c>
      <c r="E91" s="475"/>
      <c r="F91" s="371" t="s">
        <v>1369</v>
      </c>
      <c r="G91" s="398" t="s">
        <v>1386</v>
      </c>
    </row>
    <row r="92" spans="1:7">
      <c r="A92" s="478"/>
      <c r="B92" s="478"/>
      <c r="C92" s="478"/>
      <c r="D92" s="478"/>
      <c r="E92" s="478"/>
      <c r="F92" s="478"/>
      <c r="G92" s="478"/>
    </row>
    <row r="93" spans="1:7">
      <c r="A93" s="485" t="s">
        <v>1387</v>
      </c>
      <c r="B93" s="485"/>
      <c r="C93" s="485"/>
      <c r="D93" s="485"/>
      <c r="E93" s="485"/>
      <c r="F93" s="485"/>
      <c r="G93" s="485"/>
    </row>
    <row r="94" spans="1:7" ht="75">
      <c r="A94" s="370" t="s">
        <v>355</v>
      </c>
      <c r="B94" s="371" t="s">
        <v>1388</v>
      </c>
      <c r="C94" s="372" t="s">
        <v>312</v>
      </c>
      <c r="D94" s="475" t="s">
        <v>1338</v>
      </c>
      <c r="E94" s="475"/>
      <c r="F94" s="371" t="s">
        <v>1389</v>
      </c>
      <c r="G94" s="398" t="s">
        <v>1390</v>
      </c>
    </row>
    <row r="95" spans="1:7" ht="60">
      <c r="A95" s="370" t="s">
        <v>357</v>
      </c>
      <c r="B95" s="371" t="s">
        <v>1391</v>
      </c>
      <c r="C95" s="372" t="s">
        <v>312</v>
      </c>
      <c r="D95" s="475" t="s">
        <v>1338</v>
      </c>
      <c r="E95" s="475"/>
      <c r="F95" s="371" t="s">
        <v>1392</v>
      </c>
      <c r="G95" s="398" t="s">
        <v>1393</v>
      </c>
    </row>
    <row r="96" spans="1:7">
      <c r="A96" s="478"/>
      <c r="B96" s="478"/>
      <c r="C96" s="478"/>
      <c r="D96" s="478"/>
      <c r="E96" s="478"/>
      <c r="F96" s="478"/>
      <c r="G96" s="478"/>
    </row>
    <row r="97" spans="1:7">
      <c r="A97" s="485" t="s">
        <v>363</v>
      </c>
      <c r="B97" s="485"/>
      <c r="C97" s="485"/>
      <c r="D97" s="485"/>
      <c r="E97" s="485"/>
      <c r="F97" s="485"/>
      <c r="G97" s="485"/>
    </row>
    <row r="98" spans="1:7">
      <c r="A98" s="489" t="s">
        <v>1394</v>
      </c>
      <c r="B98" s="489"/>
      <c r="C98" s="489" t="s">
        <v>1395</v>
      </c>
      <c r="D98" s="489"/>
      <c r="E98" s="373"/>
      <c r="F98" s="373"/>
      <c r="G98" s="399"/>
    </row>
    <row r="99" spans="1:7" ht="30">
      <c r="A99" s="374" t="s">
        <v>22</v>
      </c>
      <c r="B99" s="375" t="s">
        <v>365</v>
      </c>
      <c r="C99" s="376" t="s">
        <v>366</v>
      </c>
      <c r="D99" s="377" t="s">
        <v>367</v>
      </c>
      <c r="E99" s="371" t="s">
        <v>166</v>
      </c>
      <c r="F99" s="371" t="s">
        <v>1396</v>
      </c>
      <c r="G99" s="398"/>
    </row>
    <row r="100" spans="1:7" ht="75">
      <c r="A100" s="374" t="s">
        <v>10</v>
      </c>
      <c r="B100" s="375" t="s">
        <v>368</v>
      </c>
      <c r="C100" s="376" t="s">
        <v>1397</v>
      </c>
      <c r="D100" s="475" t="s">
        <v>1460</v>
      </c>
      <c r="E100" s="475"/>
      <c r="F100" s="371" t="s">
        <v>1461</v>
      </c>
      <c r="G100" s="398" t="s">
        <v>1398</v>
      </c>
    </row>
    <row r="101" spans="1:7" ht="30">
      <c r="A101" s="374" t="s">
        <v>12</v>
      </c>
      <c r="B101" s="375" t="s">
        <v>370</v>
      </c>
      <c r="C101" s="376" t="s">
        <v>166</v>
      </c>
      <c r="D101" s="488" t="s">
        <v>58</v>
      </c>
      <c r="E101" s="488"/>
      <c r="F101" s="371"/>
      <c r="G101" s="398"/>
    </row>
    <row r="102" spans="1:7">
      <c r="A102" s="374" t="s">
        <v>24</v>
      </c>
      <c r="B102" s="375" t="s">
        <v>371</v>
      </c>
      <c r="C102" s="376" t="s">
        <v>166</v>
      </c>
      <c r="D102" s="490" t="s">
        <v>23</v>
      </c>
      <c r="E102" s="491" t="s">
        <v>1399</v>
      </c>
      <c r="F102" s="491" t="s">
        <v>1400</v>
      </c>
      <c r="G102" s="492" t="s">
        <v>1401</v>
      </c>
    </row>
    <row r="103" spans="1:7" ht="30">
      <c r="A103" s="374" t="s">
        <v>25</v>
      </c>
      <c r="B103" s="378" t="s">
        <v>789</v>
      </c>
      <c r="C103" s="376" t="s">
        <v>166</v>
      </c>
      <c r="D103" s="490"/>
      <c r="E103" s="491"/>
      <c r="F103" s="491"/>
      <c r="G103" s="492"/>
    </row>
    <row r="104" spans="1:7" ht="30">
      <c r="A104" s="374" t="s">
        <v>35</v>
      </c>
      <c r="B104" s="378" t="s">
        <v>790</v>
      </c>
      <c r="C104" s="376" t="s">
        <v>166</v>
      </c>
      <c r="D104" s="490"/>
      <c r="E104" s="491"/>
      <c r="F104" s="491"/>
      <c r="G104" s="492"/>
    </row>
    <row r="105" spans="1:7">
      <c r="A105" s="478"/>
      <c r="B105" s="478"/>
      <c r="C105" s="478"/>
      <c r="D105" s="478"/>
      <c r="E105" s="478"/>
      <c r="F105" s="478"/>
      <c r="G105" s="478"/>
    </row>
    <row r="106" spans="1:7">
      <c r="A106" s="485" t="s">
        <v>375</v>
      </c>
      <c r="B106" s="485"/>
      <c r="C106" s="485"/>
      <c r="D106" s="485"/>
      <c r="E106" s="485"/>
      <c r="F106" s="485"/>
      <c r="G106" s="485"/>
    </row>
    <row r="107" spans="1:7">
      <c r="A107" s="486" t="s">
        <v>1402</v>
      </c>
      <c r="B107" s="486"/>
      <c r="C107" s="487"/>
      <c r="D107" s="487"/>
      <c r="E107" s="373"/>
      <c r="F107" s="373"/>
      <c r="G107" s="399"/>
    </row>
    <row r="108" spans="1:7" ht="30">
      <c r="A108" s="374" t="s">
        <v>22</v>
      </c>
      <c r="B108" s="375" t="s">
        <v>365</v>
      </c>
      <c r="C108" s="376" t="s">
        <v>366</v>
      </c>
      <c r="D108" s="376" t="s">
        <v>367</v>
      </c>
      <c r="E108" s="371" t="s">
        <v>166</v>
      </c>
      <c r="F108" s="371" t="s">
        <v>1396</v>
      </c>
      <c r="G108" s="398"/>
    </row>
    <row r="109" spans="1:7" ht="60">
      <c r="A109" s="374" t="s">
        <v>10</v>
      </c>
      <c r="B109" s="375" t="s">
        <v>378</v>
      </c>
      <c r="C109" s="376" t="s">
        <v>1397</v>
      </c>
      <c r="D109" s="475" t="s">
        <v>1345</v>
      </c>
      <c r="E109" s="475"/>
      <c r="F109" s="371" t="s">
        <v>1346</v>
      </c>
      <c r="G109" s="398" t="s">
        <v>1347</v>
      </c>
    </row>
    <row r="110" spans="1:7">
      <c r="A110" s="374" t="s">
        <v>12</v>
      </c>
      <c r="B110" s="375" t="s">
        <v>389</v>
      </c>
      <c r="C110" s="376" t="s">
        <v>166</v>
      </c>
      <c r="D110" s="488" t="s">
        <v>382</v>
      </c>
      <c r="E110" s="488"/>
      <c r="F110" s="373"/>
      <c r="G110" s="399"/>
    </row>
    <row r="111" spans="1:7">
      <c r="A111" s="374" t="s">
        <v>24</v>
      </c>
      <c r="B111" s="375" t="s">
        <v>379</v>
      </c>
      <c r="C111" s="376" t="s">
        <v>166</v>
      </c>
      <c r="D111" s="490" t="s">
        <v>762</v>
      </c>
      <c r="E111" s="491" t="s">
        <v>1399</v>
      </c>
      <c r="F111" s="491" t="s">
        <v>1400</v>
      </c>
      <c r="G111" s="492" t="s">
        <v>1401</v>
      </c>
    </row>
    <row r="112" spans="1:7" ht="30">
      <c r="A112" s="374" t="s">
        <v>25</v>
      </c>
      <c r="B112" s="378" t="s">
        <v>788</v>
      </c>
      <c r="C112" s="376" t="s">
        <v>166</v>
      </c>
      <c r="D112" s="490"/>
      <c r="E112" s="491"/>
      <c r="F112" s="477"/>
      <c r="G112" s="494"/>
    </row>
    <row r="113" spans="1:7" ht="90">
      <c r="A113" s="374" t="s">
        <v>35</v>
      </c>
      <c r="B113" s="378" t="s">
        <v>976</v>
      </c>
      <c r="C113" s="376" t="s">
        <v>166</v>
      </c>
      <c r="D113" s="490"/>
      <c r="E113" s="491"/>
      <c r="F113" s="477"/>
      <c r="G113" s="494"/>
    </row>
    <row r="114" spans="1:7" ht="30">
      <c r="A114" s="374" t="s">
        <v>37</v>
      </c>
      <c r="B114" s="378" t="s">
        <v>790</v>
      </c>
      <c r="C114" s="376" t="s">
        <v>166</v>
      </c>
      <c r="D114" s="490"/>
      <c r="E114" s="491"/>
      <c r="F114" s="477"/>
      <c r="G114" s="494"/>
    </row>
    <row r="115" spans="1:7" ht="30">
      <c r="A115" s="374" t="s">
        <v>37</v>
      </c>
      <c r="B115" s="378" t="s">
        <v>791</v>
      </c>
      <c r="C115" s="376" t="s">
        <v>166</v>
      </c>
      <c r="D115" s="490"/>
      <c r="E115" s="491"/>
      <c r="F115" s="477"/>
      <c r="G115" s="494"/>
    </row>
    <row r="116" spans="1:7">
      <c r="A116" s="478"/>
      <c r="B116" s="478"/>
      <c r="C116" s="478"/>
      <c r="D116" s="478"/>
      <c r="E116" s="478"/>
      <c r="F116" s="478"/>
      <c r="G116" s="478"/>
    </row>
    <row r="117" spans="1:7">
      <c r="A117" s="485" t="s">
        <v>821</v>
      </c>
      <c r="B117" s="485"/>
      <c r="C117" s="485"/>
      <c r="D117" s="485"/>
      <c r="E117" s="485"/>
      <c r="F117" s="485"/>
      <c r="G117" s="485"/>
    </row>
    <row r="118" spans="1:7">
      <c r="A118" s="493" t="s">
        <v>1403</v>
      </c>
      <c r="B118" s="493"/>
      <c r="C118" s="487"/>
      <c r="D118" s="487"/>
      <c r="E118" s="373"/>
      <c r="F118" s="373"/>
      <c r="G118" s="399"/>
    </row>
    <row r="119" spans="1:7" ht="30">
      <c r="A119" s="374" t="s">
        <v>22</v>
      </c>
      <c r="B119" s="375" t="s">
        <v>365</v>
      </c>
      <c r="C119" s="376" t="s">
        <v>366</v>
      </c>
      <c r="D119" s="376" t="s">
        <v>367</v>
      </c>
      <c r="E119" s="379" t="s">
        <v>166</v>
      </c>
      <c r="F119" s="379" t="s">
        <v>1396</v>
      </c>
      <c r="G119" s="400"/>
    </row>
    <row r="120" spans="1:7" ht="45">
      <c r="A120" s="374" t="s">
        <v>10</v>
      </c>
      <c r="B120" s="375" t="s">
        <v>378</v>
      </c>
      <c r="C120" s="376" t="s">
        <v>166</v>
      </c>
      <c r="D120" s="374" t="s">
        <v>407</v>
      </c>
      <c r="E120" s="379" t="s">
        <v>1404</v>
      </c>
      <c r="F120" s="379" t="s">
        <v>1405</v>
      </c>
      <c r="G120" s="400"/>
    </row>
    <row r="121" spans="1:7">
      <c r="A121" s="374" t="s">
        <v>12</v>
      </c>
      <c r="B121" s="375" t="s">
        <v>379</v>
      </c>
      <c r="C121" s="376" t="s">
        <v>166</v>
      </c>
      <c r="D121" s="374" t="s">
        <v>408</v>
      </c>
      <c r="E121" s="477" t="s">
        <v>1406</v>
      </c>
      <c r="F121" s="477" t="s">
        <v>1400</v>
      </c>
      <c r="G121" s="494" t="s">
        <v>1407</v>
      </c>
    </row>
    <row r="122" spans="1:7" ht="90">
      <c r="A122" s="374" t="s">
        <v>24</v>
      </c>
      <c r="B122" s="378" t="s">
        <v>976</v>
      </c>
      <c r="C122" s="376" t="s">
        <v>166</v>
      </c>
      <c r="D122" s="374" t="s">
        <v>408</v>
      </c>
      <c r="E122" s="477"/>
      <c r="F122" s="477"/>
      <c r="G122" s="494"/>
    </row>
    <row r="123" spans="1:7" ht="30">
      <c r="A123" s="374" t="s">
        <v>25</v>
      </c>
      <c r="B123" s="378" t="s">
        <v>790</v>
      </c>
      <c r="C123" s="376" t="s">
        <v>166</v>
      </c>
      <c r="D123" s="374" t="s">
        <v>408</v>
      </c>
      <c r="E123" s="477"/>
      <c r="F123" s="477"/>
      <c r="G123" s="494"/>
    </row>
    <row r="124" spans="1:7" ht="30">
      <c r="A124" s="374" t="s">
        <v>35</v>
      </c>
      <c r="B124" s="378" t="s">
        <v>791</v>
      </c>
      <c r="C124" s="376" t="s">
        <v>166</v>
      </c>
      <c r="D124" s="374" t="s">
        <v>408</v>
      </c>
      <c r="E124" s="477"/>
      <c r="F124" s="477"/>
      <c r="G124" s="494"/>
    </row>
    <row r="125" spans="1:7">
      <c r="A125" s="478"/>
      <c r="B125" s="478"/>
      <c r="C125" s="478"/>
      <c r="D125" s="478"/>
      <c r="E125" s="478"/>
      <c r="F125" s="478"/>
      <c r="G125" s="478"/>
    </row>
    <row r="126" spans="1:7">
      <c r="A126" s="499" t="s">
        <v>1211</v>
      </c>
      <c r="B126" s="499"/>
      <c r="C126" s="499"/>
      <c r="D126" s="499"/>
      <c r="E126" s="499"/>
      <c r="F126" s="499"/>
      <c r="G126" s="499"/>
    </row>
    <row r="127" spans="1:7" ht="30">
      <c r="A127" s="201" t="s">
        <v>1408</v>
      </c>
      <c r="B127" s="202" t="s">
        <v>1409</v>
      </c>
      <c r="C127" s="404"/>
      <c r="D127" s="404"/>
      <c r="E127" s="404"/>
      <c r="F127" s="404"/>
      <c r="G127" s="405"/>
    </row>
    <row r="128" spans="1:7" ht="28.5">
      <c r="A128" s="26" t="s">
        <v>106</v>
      </c>
      <c r="B128" s="27" t="s">
        <v>1124</v>
      </c>
      <c r="C128" s="26" t="s">
        <v>1125</v>
      </c>
      <c r="D128" s="495" t="s">
        <v>1364</v>
      </c>
      <c r="E128" s="495"/>
      <c r="F128" s="380" t="s">
        <v>1410</v>
      </c>
      <c r="G128" s="401" t="s">
        <v>1411</v>
      </c>
    </row>
    <row r="129" spans="1:10" ht="28.5">
      <c r="A129" s="26" t="s">
        <v>47</v>
      </c>
      <c r="B129" s="27" t="s">
        <v>1124</v>
      </c>
      <c r="C129" s="26" t="s">
        <v>842</v>
      </c>
      <c r="D129" s="495" t="s">
        <v>1364</v>
      </c>
      <c r="E129" s="495"/>
      <c r="F129" s="380" t="s">
        <v>1410</v>
      </c>
      <c r="G129" s="401" t="s">
        <v>1411</v>
      </c>
    </row>
    <row r="130" spans="1:10" ht="57">
      <c r="A130" s="26" t="s">
        <v>54</v>
      </c>
      <c r="B130" s="27" t="s">
        <v>845</v>
      </c>
      <c r="C130" s="26" t="s">
        <v>312</v>
      </c>
      <c r="D130" s="495" t="s">
        <v>1364</v>
      </c>
      <c r="E130" s="495"/>
      <c r="F130" s="380" t="s">
        <v>1412</v>
      </c>
      <c r="G130" s="401" t="s">
        <v>1411</v>
      </c>
    </row>
    <row r="131" spans="1:10" ht="28.5">
      <c r="A131" s="26" t="s">
        <v>56</v>
      </c>
      <c r="B131" s="27" t="s">
        <v>841</v>
      </c>
      <c r="C131" s="26" t="s">
        <v>1125</v>
      </c>
      <c r="D131" s="495" t="s">
        <v>1364</v>
      </c>
      <c r="E131" s="495"/>
      <c r="F131" s="380" t="s">
        <v>1410</v>
      </c>
      <c r="G131" s="401" t="s">
        <v>1411</v>
      </c>
    </row>
    <row r="132" spans="1:10" ht="28.5">
      <c r="A132" s="26" t="s">
        <v>59</v>
      </c>
      <c r="B132" s="27" t="s">
        <v>841</v>
      </c>
      <c r="C132" s="26" t="s">
        <v>842</v>
      </c>
      <c r="D132" s="495" t="s">
        <v>1364</v>
      </c>
      <c r="E132" s="495"/>
      <c r="F132" s="380" t="s">
        <v>1410</v>
      </c>
      <c r="G132" s="401" t="s">
        <v>1411</v>
      </c>
    </row>
    <row r="133" spans="1:10" ht="57">
      <c r="A133" s="26" t="s">
        <v>62</v>
      </c>
      <c r="B133" s="27" t="s">
        <v>843</v>
      </c>
      <c r="C133" s="26" t="s">
        <v>312</v>
      </c>
      <c r="D133" s="495" t="s">
        <v>1364</v>
      </c>
      <c r="E133" s="495"/>
      <c r="F133" s="380" t="s">
        <v>1413</v>
      </c>
      <c r="G133" s="401" t="s">
        <v>1411</v>
      </c>
    </row>
    <row r="134" spans="1:10" ht="57">
      <c r="A134" s="26" t="s">
        <v>64</v>
      </c>
      <c r="B134" s="27" t="s">
        <v>844</v>
      </c>
      <c r="C134" s="26" t="s">
        <v>34</v>
      </c>
      <c r="D134" s="495" t="s">
        <v>1364</v>
      </c>
      <c r="E134" s="495"/>
      <c r="F134" s="412" t="s">
        <v>1414</v>
      </c>
      <c r="G134" s="401" t="s">
        <v>1411</v>
      </c>
    </row>
    <row r="135" spans="1:10" ht="28.5">
      <c r="A135" s="26" t="s">
        <v>66</v>
      </c>
      <c r="B135" s="27" t="s">
        <v>1126</v>
      </c>
      <c r="C135" s="26" t="s">
        <v>1125</v>
      </c>
      <c r="D135" s="495" t="s">
        <v>1364</v>
      </c>
      <c r="E135" s="495"/>
      <c r="F135" s="380" t="s">
        <v>1410</v>
      </c>
      <c r="G135" s="401" t="s">
        <v>1411</v>
      </c>
    </row>
    <row r="136" spans="1:10">
      <c r="A136" s="478"/>
      <c r="B136" s="478"/>
      <c r="C136" s="478"/>
      <c r="D136" s="478"/>
      <c r="E136" s="478"/>
      <c r="F136" s="478"/>
      <c r="G136" s="478"/>
    </row>
    <row r="137" spans="1:10" s="395" customFormat="1" ht="15" customHeight="1">
      <c r="A137" s="496" t="s">
        <v>1131</v>
      </c>
      <c r="B137" s="497"/>
      <c r="C137" s="497"/>
      <c r="D137" s="497"/>
      <c r="E137" s="497"/>
      <c r="F137" s="497"/>
      <c r="G137" s="498"/>
      <c r="H137" s="210"/>
      <c r="I137" s="210"/>
      <c r="J137" s="210"/>
    </row>
    <row r="138" spans="1:10" s="395" customFormat="1" ht="60">
      <c r="A138" s="381" t="s">
        <v>22</v>
      </c>
      <c r="B138" s="382" t="s">
        <v>1132</v>
      </c>
      <c r="C138" s="381" t="s">
        <v>166</v>
      </c>
      <c r="D138" s="383" t="s">
        <v>1415</v>
      </c>
      <c r="E138" s="380" t="s">
        <v>1416</v>
      </c>
      <c r="F138" s="380" t="s">
        <v>1417</v>
      </c>
      <c r="G138" s="401" t="s">
        <v>1418</v>
      </c>
      <c r="H138" s="384"/>
      <c r="I138" s="385"/>
      <c r="J138" s="413"/>
    </row>
    <row r="139" spans="1:10" s="395" customFormat="1" ht="48">
      <c r="A139" s="381" t="s">
        <v>10</v>
      </c>
      <c r="B139" s="382" t="s">
        <v>1133</v>
      </c>
      <c r="C139" s="381" t="s">
        <v>166</v>
      </c>
      <c r="D139" s="383" t="s">
        <v>1415</v>
      </c>
      <c r="E139" s="380" t="s">
        <v>1416</v>
      </c>
      <c r="F139" s="380" t="s">
        <v>1419</v>
      </c>
      <c r="G139" s="401" t="s">
        <v>1420</v>
      </c>
      <c r="H139" s="384"/>
      <c r="I139" s="385"/>
      <c r="J139" s="413"/>
    </row>
    <row r="140" spans="1:10" s="395" customFormat="1">
      <c r="A140" s="478"/>
      <c r="B140" s="478"/>
      <c r="C140" s="478"/>
      <c r="D140" s="478"/>
      <c r="E140" s="478"/>
      <c r="F140" s="478"/>
      <c r="G140" s="478"/>
      <c r="H140" s="386"/>
      <c r="I140" s="386"/>
      <c r="J140" s="386"/>
    </row>
    <row r="141" spans="1:10" s="395" customFormat="1">
      <c r="A141" s="506" t="s">
        <v>1218</v>
      </c>
      <c r="B141" s="507"/>
      <c r="C141" s="507"/>
      <c r="D141" s="507"/>
      <c r="E141" s="507"/>
      <c r="F141" s="507"/>
      <c r="G141" s="508"/>
      <c r="H141" s="387"/>
      <c r="I141" s="387"/>
      <c r="J141" s="387"/>
    </row>
    <row r="142" spans="1:10" s="395" customFormat="1" ht="57">
      <c r="A142" s="39" t="s">
        <v>22</v>
      </c>
      <c r="B142" s="24" t="s">
        <v>1135</v>
      </c>
      <c r="C142" s="39" t="s">
        <v>166</v>
      </c>
      <c r="D142" s="388" t="s">
        <v>1421</v>
      </c>
      <c r="E142" s="380" t="s">
        <v>1422</v>
      </c>
      <c r="F142" s="509" t="s">
        <v>1423</v>
      </c>
      <c r="G142" s="402"/>
      <c r="H142" s="390"/>
      <c r="I142" s="414"/>
      <c r="J142" s="413"/>
    </row>
    <row r="143" spans="1:10" s="395" customFormat="1" ht="85.5">
      <c r="A143" s="39" t="s">
        <v>10</v>
      </c>
      <c r="B143" s="24" t="s">
        <v>1136</v>
      </c>
      <c r="C143" s="39" t="s">
        <v>166</v>
      </c>
      <c r="D143" s="388"/>
      <c r="E143" s="380" t="s">
        <v>1422</v>
      </c>
      <c r="F143" s="509"/>
      <c r="G143" s="402"/>
      <c r="H143" s="390"/>
      <c r="I143" s="414"/>
      <c r="J143" s="413"/>
    </row>
    <row r="144" spans="1:10" s="395" customFormat="1" ht="85.5">
      <c r="A144" s="39" t="s">
        <v>12</v>
      </c>
      <c r="B144" s="24" t="s">
        <v>1137</v>
      </c>
      <c r="C144" s="39" t="s">
        <v>166</v>
      </c>
      <c r="D144" s="388"/>
      <c r="E144" s="380" t="s">
        <v>1422</v>
      </c>
      <c r="F144" s="509"/>
      <c r="G144" s="402"/>
      <c r="H144" s="390"/>
      <c r="I144" s="414"/>
      <c r="J144" s="413"/>
    </row>
    <row r="145" spans="1:10" s="395" customFormat="1" ht="14.25">
      <c r="A145" s="478"/>
      <c r="B145" s="478"/>
      <c r="C145" s="478"/>
      <c r="D145" s="478"/>
      <c r="E145" s="478"/>
      <c r="F145" s="478"/>
      <c r="G145" s="478"/>
      <c r="H145" s="391"/>
      <c r="I145" s="391"/>
      <c r="J145" s="391"/>
    </row>
    <row r="146" spans="1:10" s="395" customFormat="1">
      <c r="A146" s="506" t="s">
        <v>1139</v>
      </c>
      <c r="B146" s="507"/>
      <c r="C146" s="507"/>
      <c r="D146" s="507"/>
      <c r="E146" s="507"/>
      <c r="F146" s="507"/>
      <c r="G146" s="508"/>
      <c r="H146" s="387"/>
      <c r="I146" s="387"/>
      <c r="J146" s="387"/>
    </row>
    <row r="147" spans="1:10" s="395" customFormat="1" ht="60">
      <c r="A147" s="392" t="s">
        <v>22</v>
      </c>
      <c r="B147" s="393" t="s">
        <v>1140</v>
      </c>
      <c r="C147" s="392" t="s">
        <v>166</v>
      </c>
      <c r="D147" s="383" t="s">
        <v>1415</v>
      </c>
      <c r="E147" s="380" t="s">
        <v>1424</v>
      </c>
      <c r="F147" s="380" t="s">
        <v>1425</v>
      </c>
      <c r="G147" s="401" t="s">
        <v>1426</v>
      </c>
      <c r="H147" s="384"/>
      <c r="I147" s="385"/>
      <c r="J147" s="413"/>
    </row>
    <row r="148" spans="1:10" s="395" customFormat="1" ht="57">
      <c r="A148" s="392" t="s">
        <v>10</v>
      </c>
      <c r="B148" s="393" t="s">
        <v>1141</v>
      </c>
      <c r="C148" s="392" t="s">
        <v>166</v>
      </c>
      <c r="D148" s="388" t="s">
        <v>1415</v>
      </c>
      <c r="E148" s="380" t="s">
        <v>1424</v>
      </c>
      <c r="F148" s="380" t="s">
        <v>1427</v>
      </c>
      <c r="G148" s="401" t="s">
        <v>1420</v>
      </c>
      <c r="H148" s="384"/>
      <c r="I148" s="385"/>
      <c r="J148" s="413"/>
    </row>
    <row r="149" spans="1:10">
      <c r="A149" s="478"/>
      <c r="B149" s="478"/>
      <c r="C149" s="478"/>
      <c r="D149" s="478"/>
      <c r="E149" s="478"/>
      <c r="F149" s="478"/>
      <c r="G149" s="478"/>
    </row>
    <row r="150" spans="1:10" s="395" customFormat="1">
      <c r="A150" s="501" t="s">
        <v>1143</v>
      </c>
      <c r="B150" s="502"/>
      <c r="C150" s="502"/>
      <c r="D150" s="502"/>
      <c r="E150" s="502"/>
      <c r="F150" s="502"/>
      <c r="G150" s="503"/>
      <c r="H150" s="387"/>
      <c r="I150" s="387"/>
      <c r="J150" s="387"/>
    </row>
    <row r="151" spans="1:10" s="395" customFormat="1" ht="85.5">
      <c r="A151" s="26" t="s">
        <v>22</v>
      </c>
      <c r="B151" s="27" t="s">
        <v>1144</v>
      </c>
      <c r="C151" s="27" t="s">
        <v>166</v>
      </c>
      <c r="D151" s="27" t="s">
        <v>312</v>
      </c>
      <c r="E151" s="380" t="s">
        <v>1424</v>
      </c>
      <c r="F151" s="394" t="s">
        <v>1428</v>
      </c>
      <c r="G151" s="401" t="s">
        <v>1429</v>
      </c>
      <c r="H151" s="390"/>
      <c r="I151" s="414"/>
      <c r="J151" s="413"/>
    </row>
    <row r="152" spans="1:10" s="395" customFormat="1" ht="85.5">
      <c r="A152" s="26" t="s">
        <v>10</v>
      </c>
      <c r="B152" s="27" t="s">
        <v>1145</v>
      </c>
      <c r="C152" s="27" t="s">
        <v>166</v>
      </c>
      <c r="D152" s="27" t="s">
        <v>331</v>
      </c>
      <c r="E152" s="380" t="s">
        <v>1424</v>
      </c>
      <c r="F152" s="394" t="s">
        <v>1430</v>
      </c>
      <c r="G152" s="401" t="s">
        <v>1431</v>
      </c>
      <c r="H152" s="390"/>
      <c r="I152" s="414"/>
      <c r="J152" s="413"/>
    </row>
    <row r="153" spans="1:10" s="395" customFormat="1" ht="42.75">
      <c r="A153" s="26" t="s">
        <v>12</v>
      </c>
      <c r="B153" s="27" t="s">
        <v>1245</v>
      </c>
      <c r="C153" s="27" t="s">
        <v>166</v>
      </c>
      <c r="D153" s="27" t="s">
        <v>783</v>
      </c>
      <c r="E153" s="380" t="s">
        <v>1424</v>
      </c>
      <c r="F153" s="394" t="s">
        <v>1432</v>
      </c>
      <c r="G153" s="402"/>
      <c r="H153" s="390"/>
      <c r="I153" s="414"/>
      <c r="J153" s="413"/>
    </row>
    <row r="154" spans="1:10" s="395" customFormat="1" ht="42.75">
      <c r="A154" s="26" t="s">
        <v>24</v>
      </c>
      <c r="B154" s="27" t="s">
        <v>1246</v>
      </c>
      <c r="C154" s="27" t="s">
        <v>166</v>
      </c>
      <c r="D154" s="27" t="s">
        <v>783</v>
      </c>
      <c r="E154" s="380" t="s">
        <v>1424</v>
      </c>
      <c r="F154" s="394" t="s">
        <v>1432</v>
      </c>
      <c r="G154" s="402"/>
      <c r="H154" s="390"/>
      <c r="I154" s="414"/>
      <c r="J154" s="413"/>
    </row>
    <row r="155" spans="1:10" s="395" customFormat="1" ht="42.75">
      <c r="A155" s="28" t="s">
        <v>25</v>
      </c>
      <c r="B155" s="27" t="s">
        <v>1146</v>
      </c>
      <c r="C155" s="27" t="s">
        <v>147</v>
      </c>
      <c r="D155" s="27"/>
      <c r="E155" s="389"/>
      <c r="F155" s="389"/>
      <c r="G155" s="402"/>
      <c r="H155" s="390"/>
      <c r="I155" s="413"/>
      <c r="J155" s="413"/>
    </row>
    <row r="156" spans="1:10" s="395" customFormat="1" ht="57">
      <c r="A156" s="26" t="s">
        <v>35</v>
      </c>
      <c r="B156" s="27" t="s">
        <v>1147</v>
      </c>
      <c r="C156" s="27" t="s">
        <v>166</v>
      </c>
      <c r="D156" s="27" t="s">
        <v>312</v>
      </c>
      <c r="E156" s="380" t="s">
        <v>1424</v>
      </c>
      <c r="F156" s="394" t="s">
        <v>1430</v>
      </c>
      <c r="G156" s="401" t="s">
        <v>1431</v>
      </c>
      <c r="H156" s="390"/>
      <c r="I156" s="414"/>
      <c r="J156" s="413"/>
    </row>
    <row r="157" spans="1:10" s="395" customFormat="1" ht="42.75">
      <c r="A157" s="26" t="s">
        <v>37</v>
      </c>
      <c r="B157" s="27" t="s">
        <v>1146</v>
      </c>
      <c r="C157" s="27" t="s">
        <v>147</v>
      </c>
      <c r="D157" s="27"/>
      <c r="E157" s="389"/>
      <c r="F157" s="389"/>
      <c r="G157" s="402"/>
      <c r="H157" s="390"/>
      <c r="I157" s="413"/>
      <c r="J157" s="413"/>
    </row>
    <row r="158" spans="1:10" s="395" customFormat="1" ht="14.25">
      <c r="A158" s="478"/>
      <c r="B158" s="478"/>
      <c r="C158" s="478"/>
      <c r="D158" s="478"/>
      <c r="E158" s="478"/>
      <c r="F158" s="478"/>
      <c r="G158" s="478"/>
      <c r="H158" s="500"/>
      <c r="I158" s="500"/>
      <c r="J158" s="500"/>
    </row>
    <row r="159" spans="1:10" s="395" customFormat="1">
      <c r="A159" s="501" t="s">
        <v>1149</v>
      </c>
      <c r="B159" s="502"/>
      <c r="C159" s="502"/>
      <c r="D159" s="502"/>
      <c r="E159" s="502"/>
      <c r="F159" s="502"/>
      <c r="G159" s="503"/>
      <c r="H159" s="390"/>
      <c r="I159" s="414"/>
      <c r="J159" s="413"/>
    </row>
    <row r="160" spans="1:10" s="395" customFormat="1" ht="60">
      <c r="A160" s="26" t="s">
        <v>22</v>
      </c>
      <c r="B160" s="27" t="s">
        <v>1150</v>
      </c>
      <c r="C160" s="504" t="s">
        <v>1433</v>
      </c>
      <c r="D160" s="27" t="s">
        <v>312</v>
      </c>
      <c r="E160" s="505" t="s">
        <v>166</v>
      </c>
      <c r="F160" s="394" t="s">
        <v>1434</v>
      </c>
      <c r="G160" s="401" t="s">
        <v>1429</v>
      </c>
      <c r="H160" s="390"/>
      <c r="I160" s="414"/>
      <c r="J160" s="413"/>
    </row>
    <row r="161" spans="1:10" s="395" customFormat="1" ht="60">
      <c r="A161" s="26" t="s">
        <v>10</v>
      </c>
      <c r="B161" s="27" t="s">
        <v>1151</v>
      </c>
      <c r="C161" s="504"/>
      <c r="D161" s="27" t="s">
        <v>331</v>
      </c>
      <c r="E161" s="505"/>
      <c r="F161" s="394" t="s">
        <v>1435</v>
      </c>
      <c r="G161" s="401" t="s">
        <v>1431</v>
      </c>
      <c r="H161" s="391"/>
      <c r="I161" s="391"/>
      <c r="J161" s="391"/>
    </row>
    <row r="162" spans="1:10" s="395" customFormat="1">
      <c r="A162" s="478"/>
      <c r="B162" s="478"/>
      <c r="C162" s="478"/>
      <c r="D162" s="478"/>
      <c r="E162" s="478"/>
      <c r="F162" s="478"/>
      <c r="G162" s="478"/>
      <c r="H162" s="396"/>
      <c r="I162" s="396"/>
      <c r="J162" s="396"/>
    </row>
    <row r="163" spans="1:10" s="395" customFormat="1">
      <c r="A163" s="496" t="s">
        <v>1153</v>
      </c>
      <c r="B163" s="497"/>
      <c r="C163" s="497"/>
      <c r="D163" s="497"/>
      <c r="E163" s="497"/>
      <c r="F163" s="497"/>
      <c r="G163" s="498"/>
      <c r="H163" s="390"/>
    </row>
    <row r="164" spans="1:10" s="395" customFormat="1" ht="42.75">
      <c r="A164" s="26" t="s">
        <v>22</v>
      </c>
      <c r="B164" s="27" t="s">
        <v>1154</v>
      </c>
      <c r="C164" s="478"/>
      <c r="D164" s="505" t="s">
        <v>338</v>
      </c>
      <c r="E164" s="514" t="s">
        <v>1436</v>
      </c>
      <c r="F164" s="515" t="s">
        <v>1437</v>
      </c>
      <c r="G164" s="515"/>
      <c r="H164" s="390"/>
    </row>
    <row r="165" spans="1:10" s="395" customFormat="1" ht="42.75">
      <c r="A165" s="26" t="s">
        <v>10</v>
      </c>
      <c r="B165" s="27" t="s">
        <v>1155</v>
      </c>
      <c r="C165" s="478"/>
      <c r="D165" s="505"/>
      <c r="E165" s="514"/>
      <c r="F165" s="515"/>
      <c r="G165" s="515"/>
      <c r="H165" s="390"/>
    </row>
    <row r="166" spans="1:10" s="395" customFormat="1" ht="42.75">
      <c r="A166" s="26" t="s">
        <v>12</v>
      </c>
      <c r="B166" s="27" t="s">
        <v>1156</v>
      </c>
      <c r="C166" s="478"/>
      <c r="D166" s="505"/>
      <c r="E166" s="514"/>
      <c r="F166" s="515"/>
      <c r="G166" s="515"/>
      <c r="H166" s="390"/>
    </row>
    <row r="167" spans="1:10" ht="42.75">
      <c r="A167" s="26" t="s">
        <v>24</v>
      </c>
      <c r="B167" s="27" t="s">
        <v>1157</v>
      </c>
      <c r="C167" s="478"/>
      <c r="D167" s="505"/>
      <c r="E167" s="514"/>
      <c r="F167" s="515"/>
      <c r="G167" s="515"/>
    </row>
    <row r="168" spans="1:10">
      <c r="A168" s="516" t="s">
        <v>1152</v>
      </c>
      <c r="B168" s="516"/>
      <c r="C168" s="516"/>
      <c r="D168" s="516"/>
      <c r="E168" s="516"/>
      <c r="F168" s="516"/>
      <c r="G168" s="516"/>
    </row>
    <row r="169" spans="1:10" s="395" customFormat="1">
      <c r="A169" s="478"/>
      <c r="B169" s="478"/>
      <c r="C169" s="478"/>
      <c r="D169" s="478"/>
      <c r="E169" s="478"/>
      <c r="F169" s="478"/>
      <c r="G169" s="478"/>
      <c r="H169" s="396"/>
      <c r="I169" s="396"/>
      <c r="J169" s="396"/>
    </row>
    <row r="170" spans="1:10">
      <c r="A170" s="26" t="s">
        <v>22</v>
      </c>
      <c r="B170" s="397" t="s">
        <v>1438</v>
      </c>
      <c r="C170" s="394" t="s">
        <v>1439</v>
      </c>
    </row>
    <row r="171" spans="1:10">
      <c r="A171" s="26" t="s">
        <v>10</v>
      </c>
      <c r="B171" s="397" t="s">
        <v>1440</v>
      </c>
      <c r="C171" s="394" t="s">
        <v>1441</v>
      </c>
    </row>
    <row r="172" spans="1:10">
      <c r="A172" s="26" t="s">
        <v>12</v>
      </c>
      <c r="B172" s="397" t="s">
        <v>1442</v>
      </c>
      <c r="C172" s="394" t="s">
        <v>1443</v>
      </c>
    </row>
    <row r="173" spans="1:10">
      <c r="A173" s="26" t="s">
        <v>24</v>
      </c>
      <c r="B173" s="397" t="s">
        <v>1444</v>
      </c>
      <c r="C173" s="394" t="s">
        <v>1445</v>
      </c>
    </row>
    <row r="174" spans="1:10">
      <c r="A174" s="26" t="s">
        <v>25</v>
      </c>
      <c r="B174" s="397" t="s">
        <v>1446</v>
      </c>
      <c r="C174" s="394" t="s">
        <v>1447</v>
      </c>
    </row>
    <row r="175" spans="1:10">
      <c r="A175" s="26" t="s">
        <v>35</v>
      </c>
      <c r="B175" s="397" t="s">
        <v>1448</v>
      </c>
      <c r="C175" s="394" t="s">
        <v>1449</v>
      </c>
    </row>
    <row r="176" spans="1:10">
      <c r="A176" s="26" t="s">
        <v>37</v>
      </c>
      <c r="B176" s="397" t="s">
        <v>1450</v>
      </c>
      <c r="C176" s="394" t="s">
        <v>1451</v>
      </c>
    </row>
    <row r="177" spans="1:7">
      <c r="A177" s="26" t="s">
        <v>39</v>
      </c>
      <c r="B177" s="397" t="s">
        <v>1452</v>
      </c>
      <c r="C177" s="394" t="s">
        <v>1316</v>
      </c>
    </row>
    <row r="178" spans="1:7">
      <c r="A178" s="513"/>
      <c r="B178" s="513"/>
      <c r="C178" s="513"/>
      <c r="D178" s="513"/>
      <c r="E178" s="513"/>
      <c r="F178" s="513"/>
      <c r="G178" s="513"/>
    </row>
    <row r="179" spans="1:7" ht="15.75">
      <c r="A179" s="512" t="s">
        <v>1453</v>
      </c>
      <c r="B179" s="512"/>
      <c r="C179" s="512"/>
      <c r="D179" s="512"/>
      <c r="E179" s="512"/>
      <c r="F179" s="512"/>
      <c r="G179" s="512"/>
    </row>
    <row r="180" spans="1:7">
      <c r="A180" s="416" t="s">
        <v>22</v>
      </c>
      <c r="B180" s="417" t="s">
        <v>813</v>
      </c>
      <c r="C180" s="418" t="s">
        <v>1454</v>
      </c>
    </row>
    <row r="181" spans="1:7">
      <c r="A181" s="26" t="s">
        <v>10</v>
      </c>
      <c r="B181" s="397" t="s">
        <v>814</v>
      </c>
      <c r="C181" s="394" t="s">
        <v>1455</v>
      </c>
    </row>
    <row r="182" spans="1:7">
      <c r="A182" s="26" t="s">
        <v>12</v>
      </c>
      <c r="B182" s="397" t="s">
        <v>818</v>
      </c>
      <c r="C182" s="394" t="s">
        <v>1456</v>
      </c>
    </row>
    <row r="183" spans="1:7">
      <c r="A183" s="26" t="s">
        <v>24</v>
      </c>
      <c r="B183" s="397" t="s">
        <v>815</v>
      </c>
      <c r="C183" s="510" t="s">
        <v>1457</v>
      </c>
    </row>
    <row r="184" spans="1:7">
      <c r="A184" s="26" t="s">
        <v>25</v>
      </c>
      <c r="B184" s="397" t="s">
        <v>816</v>
      </c>
      <c r="C184" s="511"/>
    </row>
    <row r="185" spans="1:7"/>
    <row r="186" spans="1:7"/>
  </sheetData>
  <sheetProtection algorithmName="SHA-512" hashValue="NQCqJbbzX6MK+lqPLxPQnanudZe6Elm+KvuqOqk6xqZi4uSzJFIJwE3hD0MNAzfW7Y4EEjkD19oq5MZIeIx8yQ==" saltValue="xZx303R75Zii5u+uL7/AhQ==" spinCount="100000" sheet="1" objects="1" scenarios="1"/>
  <mergeCells count="123">
    <mergeCell ref="C183:C184"/>
    <mergeCell ref="A169:G169"/>
    <mergeCell ref="A179:G179"/>
    <mergeCell ref="A178:G178"/>
    <mergeCell ref="A163:G163"/>
    <mergeCell ref="C164:C167"/>
    <mergeCell ref="D164:D167"/>
    <mergeCell ref="E164:E167"/>
    <mergeCell ref="F164:G167"/>
    <mergeCell ref="A168:G168"/>
    <mergeCell ref="A158:G158"/>
    <mergeCell ref="H158:J158"/>
    <mergeCell ref="A159:G159"/>
    <mergeCell ref="C160:C161"/>
    <mergeCell ref="E160:E161"/>
    <mergeCell ref="A162:G162"/>
    <mergeCell ref="A141:G141"/>
    <mergeCell ref="F142:F144"/>
    <mergeCell ref="A145:G145"/>
    <mergeCell ref="A146:G146"/>
    <mergeCell ref="A149:G149"/>
    <mergeCell ref="A150:G150"/>
    <mergeCell ref="D133:E133"/>
    <mergeCell ref="D134:E134"/>
    <mergeCell ref="D135:E135"/>
    <mergeCell ref="A136:G136"/>
    <mergeCell ref="A137:G137"/>
    <mergeCell ref="A140:G140"/>
    <mergeCell ref="A126:G126"/>
    <mergeCell ref="D128:E128"/>
    <mergeCell ref="D129:E129"/>
    <mergeCell ref="D130:E130"/>
    <mergeCell ref="D131:E131"/>
    <mergeCell ref="D132:E132"/>
    <mergeCell ref="A118:B118"/>
    <mergeCell ref="C118:D118"/>
    <mergeCell ref="E121:E124"/>
    <mergeCell ref="F121:F124"/>
    <mergeCell ref="G121:G124"/>
    <mergeCell ref="A125:G125"/>
    <mergeCell ref="D111:D115"/>
    <mergeCell ref="E111:E115"/>
    <mergeCell ref="F111:F115"/>
    <mergeCell ref="G111:G115"/>
    <mergeCell ref="A116:G116"/>
    <mergeCell ref="A117:G117"/>
    <mergeCell ref="A105:G105"/>
    <mergeCell ref="A106:G106"/>
    <mergeCell ref="A107:B107"/>
    <mergeCell ref="C107:D107"/>
    <mergeCell ref="D109:E109"/>
    <mergeCell ref="D110:E110"/>
    <mergeCell ref="A97:G97"/>
    <mergeCell ref="A98:B98"/>
    <mergeCell ref="C98:D98"/>
    <mergeCell ref="D100:E100"/>
    <mergeCell ref="D101:E101"/>
    <mergeCell ref="D102:D104"/>
    <mergeCell ref="E102:E104"/>
    <mergeCell ref="F102:F104"/>
    <mergeCell ref="G102:G104"/>
    <mergeCell ref="D91:E91"/>
    <mergeCell ref="A92:G92"/>
    <mergeCell ref="A93:G93"/>
    <mergeCell ref="D94:E94"/>
    <mergeCell ref="D95:E95"/>
    <mergeCell ref="A96:G96"/>
    <mergeCell ref="D85:E85"/>
    <mergeCell ref="D86:E86"/>
    <mergeCell ref="D87:E87"/>
    <mergeCell ref="D88:E88"/>
    <mergeCell ref="D89:E89"/>
    <mergeCell ref="D90:E90"/>
    <mergeCell ref="A79:G79"/>
    <mergeCell ref="D80:E80"/>
    <mergeCell ref="D81:E81"/>
    <mergeCell ref="D82:E82"/>
    <mergeCell ref="D83:E83"/>
    <mergeCell ref="D84:E84"/>
    <mergeCell ref="D73:E73"/>
    <mergeCell ref="D74:E74"/>
    <mergeCell ref="D75:E75"/>
    <mergeCell ref="D76:E76"/>
    <mergeCell ref="D77:E77"/>
    <mergeCell ref="A78:G78"/>
    <mergeCell ref="A67:G67"/>
    <mergeCell ref="A68:G68"/>
    <mergeCell ref="D69:E69"/>
    <mergeCell ref="D70:E70"/>
    <mergeCell ref="D71:E71"/>
    <mergeCell ref="D72:E72"/>
    <mergeCell ref="D61:E61"/>
    <mergeCell ref="D62:E62"/>
    <mergeCell ref="D63:E63"/>
    <mergeCell ref="D64:E64"/>
    <mergeCell ref="D65:E65"/>
    <mergeCell ref="A66:G66"/>
    <mergeCell ref="D55:E55"/>
    <mergeCell ref="D56:E56"/>
    <mergeCell ref="D57:E57"/>
    <mergeCell ref="D58:E58"/>
    <mergeCell ref="D59:E59"/>
    <mergeCell ref="D60:E60"/>
    <mergeCell ref="A44:G44"/>
    <mergeCell ref="A45:G45"/>
    <mergeCell ref="C49:C50"/>
    <mergeCell ref="A51:G51"/>
    <mergeCell ref="A53:G53"/>
    <mergeCell ref="A54:G54"/>
    <mergeCell ref="A52:B52"/>
    <mergeCell ref="C52:G52"/>
    <mergeCell ref="A19:G19"/>
    <mergeCell ref="A24:G24"/>
    <mergeCell ref="A35:G35"/>
    <mergeCell ref="A36:G36"/>
    <mergeCell ref="A38:G38"/>
    <mergeCell ref="A40:G40"/>
    <mergeCell ref="A1:G1"/>
    <mergeCell ref="A2:G3"/>
    <mergeCell ref="A4:G4"/>
    <mergeCell ref="A7:G7"/>
    <mergeCell ref="A11:G11"/>
    <mergeCell ref="A13:G13"/>
  </mergeCells>
  <conditionalFormatting sqref="J142:J144 J147:J148 J138:J139">
    <cfRule type="cellIs" dxfId="1749" priority="7" operator="equal">
      <formula>"NA"</formula>
    </cfRule>
    <cfRule type="cellIs" dxfId="1748" priority="8" operator="equal">
      <formula>"NA"</formula>
    </cfRule>
  </conditionalFormatting>
  <conditionalFormatting sqref="J156">
    <cfRule type="cellIs" dxfId="1747" priority="5" operator="equal">
      <formula>"NA"</formula>
    </cfRule>
    <cfRule type="cellIs" dxfId="1746" priority="6" operator="equal">
      <formula>"NA"</formula>
    </cfRule>
  </conditionalFormatting>
  <conditionalFormatting sqref="J151:J154">
    <cfRule type="cellIs" dxfId="1745" priority="3" operator="equal">
      <formula>"NA"</formula>
    </cfRule>
    <cfRule type="cellIs" dxfId="1744" priority="4" operator="equal">
      <formula>"NA"</formula>
    </cfRule>
  </conditionalFormatting>
  <conditionalFormatting sqref="I155:J155 I157:J157 J159:J160">
    <cfRule type="cellIs" dxfId="1743" priority="1" operator="equal">
      <formula>"NA"</formula>
    </cfRule>
    <cfRule type="cellIs" dxfId="1742" priority="2" operator="equal">
      <formula>"NA"</formula>
    </cfRule>
  </conditionalFormatting>
  <dataValidations disablePrompts="1" count="1">
    <dataValidation type="decimal" operator="greaterThan" showErrorMessage="1" errorTitle="Text Alert" error="Please do not enter text" promptTitle="Numeric Input" prompt="Please enter numeric values or leave blank" sqref="I142:I144 E142 E151 I151:I154 I159:I160 I156">
      <formula1>-1</formula1>
    </dataValidation>
  </dataValidations>
  <printOptions horizontalCentered="1"/>
  <pageMargins left="0.25" right="0.25" top="0.5" bottom="0.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70" zoomScaleNormal="70" workbookViewId="0">
      <selection activeCell="A6" sqref="A6:I6"/>
    </sheetView>
  </sheetViews>
  <sheetFormatPr defaultColWidth="0" defaultRowHeight="15" zeroHeight="1"/>
  <cols>
    <col min="1" max="1" width="9.140625" customWidth="1"/>
    <col min="2" max="2" width="38.140625" bestFit="1" customWidth="1"/>
    <col min="3" max="3" width="24.140625" customWidth="1"/>
    <col min="4" max="4" width="19.5703125" customWidth="1"/>
    <col min="5" max="5" width="16.42578125" customWidth="1"/>
    <col min="6" max="6" width="15.28515625" customWidth="1"/>
    <col min="7" max="7" width="18.42578125" customWidth="1"/>
    <col min="8" max="8" width="23.42578125" customWidth="1"/>
    <col min="9" max="9" width="16.7109375" customWidth="1"/>
    <col min="10" max="12" width="0" hidden="1" customWidth="1"/>
    <col min="13" max="16384" width="9.140625" hidden="1"/>
  </cols>
  <sheetData>
    <row r="1" spans="1:9" s="72" customFormat="1" ht="26.25">
      <c r="A1" s="709" t="s">
        <v>1040</v>
      </c>
      <c r="B1" s="710"/>
      <c r="C1" s="710"/>
      <c r="D1" s="710"/>
      <c r="E1" s="710"/>
      <c r="F1" s="710"/>
      <c r="G1" s="710"/>
      <c r="H1" s="710"/>
      <c r="I1" s="710"/>
    </row>
    <row r="2" spans="1:9" s="72" customFormat="1" ht="23.25">
      <c r="A2" s="711"/>
      <c r="B2" s="711"/>
      <c r="C2" s="711"/>
      <c r="D2" s="711"/>
      <c r="E2" s="711"/>
      <c r="F2" s="711"/>
      <c r="G2" s="711"/>
      <c r="H2" s="711"/>
      <c r="I2" s="711"/>
    </row>
    <row r="3" spans="1:9" s="72" customFormat="1" ht="20.25" customHeight="1">
      <c r="A3" s="642" t="s">
        <v>2</v>
      </c>
      <c r="B3" s="642"/>
      <c r="C3" s="642" t="str">
        <f>'General Information'!D3 &amp;"  "&amp;""</f>
        <v xml:space="preserve">  </v>
      </c>
      <c r="D3" s="642"/>
      <c r="E3" s="642"/>
      <c r="F3" s="642"/>
      <c r="G3" s="642"/>
      <c r="H3" s="642"/>
      <c r="I3" s="642"/>
    </row>
    <row r="4" spans="1:9" s="72" customFormat="1" ht="20.25" customHeight="1">
      <c r="A4" s="641" t="s">
        <v>159</v>
      </c>
      <c r="B4" s="641"/>
      <c r="C4" s="341" t="str">
        <f>'General Information'!B2 &amp;"  "&amp;""</f>
        <v xml:space="preserve">Railway  </v>
      </c>
      <c r="D4" s="341" t="s">
        <v>160</v>
      </c>
      <c r="E4" s="341" t="str">
        <f>'General Information'!G2 &amp;"  "&amp;""</f>
        <v xml:space="preserve">Production  </v>
      </c>
      <c r="F4" s="650" t="s">
        <v>443</v>
      </c>
      <c r="G4" s="652"/>
      <c r="H4" s="650" t="str">
        <f>'General Information'!F6 &amp;"  "&amp;""</f>
        <v xml:space="preserve">  </v>
      </c>
      <c r="I4" s="652"/>
    </row>
    <row r="5" spans="1:9" s="72" customFormat="1" ht="20.25" customHeight="1">
      <c r="A5" s="641" t="s">
        <v>482</v>
      </c>
      <c r="B5" s="641"/>
      <c r="C5" s="642" t="str">
        <f>'General Information'!D5 &amp;"  "&amp;""</f>
        <v xml:space="preserve">  </v>
      </c>
      <c r="D5" s="642"/>
      <c r="E5" s="642"/>
      <c r="F5" s="642"/>
      <c r="G5" s="642"/>
      <c r="H5" s="642"/>
      <c r="I5" s="642"/>
    </row>
    <row r="6" spans="1:9">
      <c r="A6" s="712"/>
      <c r="B6" s="712"/>
      <c r="C6" s="712"/>
      <c r="D6" s="712"/>
      <c r="E6" s="712"/>
      <c r="F6" s="712"/>
      <c r="G6" s="712"/>
      <c r="H6" s="712"/>
      <c r="I6" s="712"/>
    </row>
    <row r="7" spans="1:9" s="111" customFormat="1" ht="39" customHeight="1">
      <c r="A7" s="713" t="s">
        <v>985</v>
      </c>
      <c r="B7" s="714"/>
      <c r="C7" s="714"/>
      <c r="D7" s="714"/>
      <c r="E7" s="714"/>
      <c r="F7" s="714"/>
      <c r="G7" s="714"/>
      <c r="H7" s="714"/>
      <c r="I7" s="714"/>
    </row>
    <row r="8" spans="1:9" s="111" customFormat="1" ht="45">
      <c r="A8" s="127" t="s">
        <v>975</v>
      </c>
      <c r="B8" s="127" t="s">
        <v>967</v>
      </c>
      <c r="C8" s="127" t="s">
        <v>965</v>
      </c>
      <c r="D8" s="127" t="s">
        <v>966</v>
      </c>
      <c r="E8" s="127" t="s">
        <v>964</v>
      </c>
      <c r="F8" s="127" t="s">
        <v>455</v>
      </c>
      <c r="G8" s="127" t="str">
        <f>'Form Sk2'!E7</f>
        <v>Previous Year               (20__-20__)</v>
      </c>
      <c r="H8" s="127" t="str">
        <f>'Form Sk2'!F7</f>
        <v>Current/Assessment /Target Year            (2018-2019)</v>
      </c>
      <c r="I8" s="127" t="s">
        <v>944</v>
      </c>
    </row>
    <row r="9" spans="1:9" s="111" customFormat="1">
      <c r="A9" s="23" t="s">
        <v>22</v>
      </c>
      <c r="B9" s="355"/>
      <c r="C9" s="355"/>
      <c r="D9" s="355"/>
      <c r="E9" s="351" t="s">
        <v>166</v>
      </c>
      <c r="F9" s="351" t="s">
        <v>783</v>
      </c>
      <c r="G9" s="78">
        <v>0</v>
      </c>
      <c r="H9" s="78">
        <v>0</v>
      </c>
      <c r="I9" s="25"/>
    </row>
    <row r="10" spans="1:9" s="111" customFormat="1">
      <c r="A10" s="23" t="s">
        <v>10</v>
      </c>
      <c r="B10" s="355"/>
      <c r="C10" s="355"/>
      <c r="D10" s="355"/>
      <c r="E10" s="351" t="s">
        <v>166</v>
      </c>
      <c r="F10" s="351" t="s">
        <v>783</v>
      </c>
      <c r="G10" s="78">
        <v>0</v>
      </c>
      <c r="H10" s="78">
        <v>0</v>
      </c>
      <c r="I10" s="25"/>
    </row>
    <row r="11" spans="1:9" s="111" customFormat="1">
      <c r="A11" s="23" t="s">
        <v>12</v>
      </c>
      <c r="B11" s="355"/>
      <c r="C11" s="355"/>
      <c r="D11" s="355"/>
      <c r="E11" s="351" t="s">
        <v>166</v>
      </c>
      <c r="F11" s="351" t="s">
        <v>783</v>
      </c>
      <c r="G11" s="78">
        <v>0</v>
      </c>
      <c r="H11" s="78">
        <v>0</v>
      </c>
      <c r="I11" s="25"/>
    </row>
    <row r="12" spans="1:9" s="111" customFormat="1">
      <c r="A12" s="23" t="s">
        <v>24</v>
      </c>
      <c r="B12" s="355"/>
      <c r="C12" s="355"/>
      <c r="D12" s="355"/>
      <c r="E12" s="351" t="s">
        <v>166</v>
      </c>
      <c r="F12" s="351" t="s">
        <v>783</v>
      </c>
      <c r="G12" s="78">
        <v>0</v>
      </c>
      <c r="H12" s="78">
        <v>0</v>
      </c>
      <c r="I12" s="25"/>
    </row>
    <row r="13" spans="1:9" s="111" customFormat="1">
      <c r="A13" s="23" t="s">
        <v>25</v>
      </c>
      <c r="B13" s="355"/>
      <c r="C13" s="355"/>
      <c r="D13" s="355"/>
      <c r="E13" s="351" t="s">
        <v>166</v>
      </c>
      <c r="F13" s="351" t="s">
        <v>783</v>
      </c>
      <c r="G13" s="78">
        <v>0</v>
      </c>
      <c r="H13" s="78">
        <v>0</v>
      </c>
      <c r="I13" s="25"/>
    </row>
    <row r="14" spans="1:9" s="111" customFormat="1">
      <c r="A14" s="23" t="s">
        <v>35</v>
      </c>
      <c r="B14" s="355"/>
      <c r="C14" s="355"/>
      <c r="D14" s="355"/>
      <c r="E14" s="351" t="s">
        <v>166</v>
      </c>
      <c r="F14" s="351" t="s">
        <v>783</v>
      </c>
      <c r="G14" s="78">
        <v>0</v>
      </c>
      <c r="H14" s="78">
        <v>0</v>
      </c>
      <c r="I14" s="25"/>
    </row>
    <row r="15" spans="1:9" s="111" customFormat="1">
      <c r="A15" s="23" t="s">
        <v>37</v>
      </c>
      <c r="B15" s="355"/>
      <c r="C15" s="355"/>
      <c r="D15" s="355"/>
      <c r="E15" s="351" t="s">
        <v>166</v>
      </c>
      <c r="F15" s="351" t="s">
        <v>783</v>
      </c>
      <c r="G15" s="78">
        <v>0</v>
      </c>
      <c r="H15" s="78">
        <v>0</v>
      </c>
      <c r="I15" s="25"/>
    </row>
    <row r="16" spans="1:9" s="111" customFormat="1">
      <c r="A16" s="23" t="s">
        <v>39</v>
      </c>
      <c r="B16" s="355"/>
      <c r="C16" s="355"/>
      <c r="D16" s="355"/>
      <c r="E16" s="351" t="s">
        <v>166</v>
      </c>
      <c r="F16" s="351" t="s">
        <v>783</v>
      </c>
      <c r="G16" s="78">
        <v>0</v>
      </c>
      <c r="H16" s="78">
        <v>0</v>
      </c>
      <c r="I16" s="25"/>
    </row>
    <row r="17" spans="1:9" s="111" customFormat="1">
      <c r="A17" s="23" t="s">
        <v>41</v>
      </c>
      <c r="B17" s="355"/>
      <c r="C17" s="355"/>
      <c r="D17" s="355"/>
      <c r="E17" s="351" t="s">
        <v>166</v>
      </c>
      <c r="F17" s="351" t="s">
        <v>783</v>
      </c>
      <c r="G17" s="78">
        <v>0</v>
      </c>
      <c r="H17" s="78">
        <v>0</v>
      </c>
      <c r="I17" s="25"/>
    </row>
    <row r="18" spans="1:9" s="111" customFormat="1">
      <c r="A18" s="23" t="s">
        <v>69</v>
      </c>
      <c r="B18" s="355"/>
      <c r="C18" s="355"/>
      <c r="D18" s="355"/>
      <c r="E18" s="351" t="s">
        <v>166</v>
      </c>
      <c r="F18" s="351" t="s">
        <v>783</v>
      </c>
      <c r="G18" s="78">
        <v>0</v>
      </c>
      <c r="H18" s="78">
        <v>0</v>
      </c>
      <c r="I18" s="25"/>
    </row>
    <row r="19" spans="1:9" s="111" customFormat="1">
      <c r="A19" s="23" t="s">
        <v>283</v>
      </c>
      <c r="B19" s="355"/>
      <c r="C19" s="355"/>
      <c r="D19" s="355"/>
      <c r="E19" s="351" t="s">
        <v>166</v>
      </c>
      <c r="F19" s="351" t="s">
        <v>783</v>
      </c>
      <c r="G19" s="78">
        <v>0</v>
      </c>
      <c r="H19" s="78">
        <v>0</v>
      </c>
      <c r="I19" s="25"/>
    </row>
    <row r="20" spans="1:9" s="111" customFormat="1">
      <c r="A20" s="23" t="s">
        <v>284</v>
      </c>
      <c r="B20" s="355"/>
      <c r="C20" s="355"/>
      <c r="D20" s="355"/>
      <c r="E20" s="351" t="s">
        <v>166</v>
      </c>
      <c r="F20" s="351" t="s">
        <v>783</v>
      </c>
      <c r="G20" s="78">
        <v>0</v>
      </c>
      <c r="H20" s="78">
        <v>0</v>
      </c>
      <c r="I20" s="25"/>
    </row>
    <row r="21" spans="1:9" s="111" customFormat="1">
      <c r="A21" s="23" t="s">
        <v>286</v>
      </c>
      <c r="B21" s="355"/>
      <c r="C21" s="355"/>
      <c r="D21" s="355"/>
      <c r="E21" s="351" t="s">
        <v>166</v>
      </c>
      <c r="F21" s="351" t="s">
        <v>783</v>
      </c>
      <c r="G21" s="78">
        <v>0</v>
      </c>
      <c r="H21" s="78">
        <v>0</v>
      </c>
      <c r="I21" s="25"/>
    </row>
    <row r="22" spans="1:9" s="111" customFormat="1">
      <c r="A22" s="23" t="s">
        <v>288</v>
      </c>
      <c r="B22" s="355"/>
      <c r="C22" s="355"/>
      <c r="D22" s="355"/>
      <c r="E22" s="351" t="s">
        <v>166</v>
      </c>
      <c r="F22" s="351" t="s">
        <v>783</v>
      </c>
      <c r="G22" s="78">
        <v>0</v>
      </c>
      <c r="H22" s="78">
        <v>0</v>
      </c>
      <c r="I22" s="25"/>
    </row>
    <row r="23" spans="1:9" s="111" customFormat="1">
      <c r="A23" s="23" t="s">
        <v>290</v>
      </c>
      <c r="B23" s="355"/>
      <c r="C23" s="355"/>
      <c r="D23" s="355"/>
      <c r="E23" s="351" t="s">
        <v>166</v>
      </c>
      <c r="F23" s="351" t="s">
        <v>783</v>
      </c>
      <c r="G23" s="78">
        <v>0</v>
      </c>
      <c r="H23" s="78">
        <v>0</v>
      </c>
      <c r="I23" s="25"/>
    </row>
    <row r="24" spans="1:9" s="111" customFormat="1" ht="18.75" customHeight="1">
      <c r="A24" s="127">
        <v>2</v>
      </c>
      <c r="B24" s="128" t="s">
        <v>970</v>
      </c>
      <c r="C24" s="128"/>
      <c r="D24" s="128"/>
      <c r="E24" s="127" t="s">
        <v>166</v>
      </c>
      <c r="F24" s="127" t="s">
        <v>783</v>
      </c>
      <c r="G24" s="112">
        <f>SUM(G9:G23)</f>
        <v>0</v>
      </c>
      <c r="H24" s="112">
        <f>SUM(H9:H23)</f>
        <v>0</v>
      </c>
      <c r="I24" s="25"/>
    </row>
    <row r="25" spans="1:9" s="111" customFormat="1" ht="18.75" customHeight="1">
      <c r="A25" s="127">
        <v>3</v>
      </c>
      <c r="B25" s="128" t="s">
        <v>973</v>
      </c>
      <c r="C25" s="128"/>
      <c r="D25" s="128"/>
      <c r="E25" s="127" t="s">
        <v>166</v>
      </c>
      <c r="F25" s="127" t="s">
        <v>183</v>
      </c>
      <c r="G25" s="112">
        <f>'Form Sk2'!E384*10^5</f>
        <v>0</v>
      </c>
      <c r="H25" s="112">
        <f>'Form Sk2'!F384*10^5</f>
        <v>0</v>
      </c>
      <c r="I25" s="25"/>
    </row>
    <row r="26" spans="1:9" s="111" customFormat="1" ht="18.75" customHeight="1">
      <c r="A26" s="127">
        <v>4</v>
      </c>
      <c r="B26" s="128" t="s">
        <v>974</v>
      </c>
      <c r="C26" s="128"/>
      <c r="D26" s="128"/>
      <c r="E26" s="127" t="s">
        <v>166</v>
      </c>
      <c r="F26" s="127" t="s">
        <v>197</v>
      </c>
      <c r="G26" s="112">
        <f>('Form Sk2'!E419+'Form Sk2'!E527+'Form Sk2'!E528+'Form Sk2'!E530+'Form Sk2'!E580+'Form Sk2'!E582)*10^6</f>
        <v>0</v>
      </c>
      <c r="H26" s="112">
        <f>('Form Sk2'!F419+'Form Sk2'!F527+'Form Sk2'!F528+'Form Sk2'!F530+'Form Sk2'!F580+'Form Sk2'!F582)*10^6</f>
        <v>0</v>
      </c>
      <c r="I26" s="25"/>
    </row>
    <row r="27" spans="1:9" s="111" customFormat="1" ht="18.75" customHeight="1">
      <c r="A27" s="127">
        <v>5</v>
      </c>
      <c r="B27" s="128" t="s">
        <v>971</v>
      </c>
      <c r="C27" s="128"/>
      <c r="D27" s="128"/>
      <c r="E27" s="127" t="s">
        <v>166</v>
      </c>
      <c r="F27" s="127" t="s">
        <v>779</v>
      </c>
      <c r="G27" s="112">
        <f>IFERROR((G25/G24),0)</f>
        <v>0</v>
      </c>
      <c r="H27" s="112">
        <f>IFERROR((H25/H24),0)</f>
        <v>0</v>
      </c>
      <c r="I27" s="25"/>
    </row>
    <row r="28" spans="1:9" s="111" customFormat="1" ht="18.75" customHeight="1">
      <c r="A28" s="127">
        <v>6</v>
      </c>
      <c r="B28" s="128" t="s">
        <v>972</v>
      </c>
      <c r="C28" s="128"/>
      <c r="D28" s="128"/>
      <c r="E28" s="127" t="s">
        <v>166</v>
      </c>
      <c r="F28" s="127" t="s">
        <v>781</v>
      </c>
      <c r="G28" s="112">
        <f>IFERROR((G26/G24),0)</f>
        <v>0</v>
      </c>
      <c r="H28" s="112">
        <f>IFERROR((H26/H24),0)</f>
        <v>0</v>
      </c>
      <c r="I28" s="25"/>
    </row>
    <row r="29" spans="1:9">
      <c r="A29" s="717"/>
      <c r="B29" s="717"/>
      <c r="C29" s="717"/>
      <c r="D29" s="717"/>
      <c r="E29" s="717"/>
      <c r="F29" s="717"/>
      <c r="G29" s="717"/>
      <c r="H29" s="717"/>
      <c r="I29" s="717"/>
    </row>
    <row r="30" spans="1:9"/>
    <row r="31" spans="1:9"/>
    <row r="32" spans="1:9" s="50" customFormat="1" ht="14.25" customHeight="1">
      <c r="A32" s="716" t="s">
        <v>989</v>
      </c>
      <c r="B32" s="716"/>
      <c r="C32" s="716"/>
      <c r="D32" s="716"/>
      <c r="E32" s="716"/>
      <c r="F32" s="716"/>
      <c r="G32" s="716"/>
      <c r="H32" s="716"/>
      <c r="I32" s="716"/>
    </row>
    <row r="33" spans="1:9" s="50" customFormat="1" ht="14.25" customHeight="1">
      <c r="A33" s="716"/>
      <c r="B33" s="716"/>
      <c r="C33" s="716"/>
      <c r="D33" s="716"/>
      <c r="E33" s="716"/>
      <c r="F33" s="716"/>
      <c r="G33" s="716"/>
      <c r="H33" s="716"/>
      <c r="I33" s="716"/>
    </row>
    <row r="34" spans="1:9" s="50" customFormat="1">
      <c r="A34" s="49"/>
      <c r="B34" s="59"/>
      <c r="C34" s="342"/>
      <c r="D34" s="57"/>
      <c r="E34" s="58"/>
      <c r="F34" s="58"/>
      <c r="G34" s="58"/>
    </row>
    <row r="35" spans="1:9" s="50" customFormat="1">
      <c r="A35" s="49"/>
      <c r="B35" s="59"/>
      <c r="C35" s="342"/>
      <c r="D35" s="57"/>
      <c r="E35" s="58"/>
      <c r="F35" s="58"/>
      <c r="G35" s="58"/>
    </row>
    <row r="36" spans="1:9" s="50" customFormat="1">
      <c r="A36" s="49"/>
      <c r="B36" s="59"/>
      <c r="C36" s="342"/>
      <c r="D36" s="57"/>
      <c r="E36" s="58"/>
      <c r="F36" s="58"/>
      <c r="G36" s="58"/>
    </row>
    <row r="37" spans="1:9" s="50" customFormat="1">
      <c r="A37" s="620" t="s">
        <v>437</v>
      </c>
      <c r="B37" s="620"/>
      <c r="C37" s="620"/>
      <c r="D37" s="620"/>
      <c r="E37" s="620"/>
      <c r="F37" s="620"/>
      <c r="G37" s="620"/>
      <c r="H37" s="620"/>
      <c r="I37" s="620"/>
    </row>
    <row r="38" spans="1:9" s="50" customFormat="1">
      <c r="A38" s="60" t="s">
        <v>438</v>
      </c>
      <c r="B38" s="54"/>
      <c r="C38" s="52"/>
      <c r="D38" s="53"/>
      <c r="E38" s="54"/>
      <c r="F38" s="54"/>
      <c r="G38" s="54"/>
    </row>
    <row r="39" spans="1:9" s="50" customFormat="1">
      <c r="A39" s="61" t="s">
        <v>439</v>
      </c>
      <c r="B39" s="54"/>
      <c r="C39" s="52"/>
      <c r="D39" s="53"/>
      <c r="E39" s="54"/>
      <c r="F39" s="54"/>
      <c r="G39" s="54"/>
      <c r="H39" s="668"/>
      <c r="I39" s="668"/>
    </row>
    <row r="40" spans="1:9" s="50" customFormat="1">
      <c r="A40" s="663" t="s">
        <v>441</v>
      </c>
      <c r="B40" s="663"/>
      <c r="C40" s="52"/>
      <c r="D40" s="53"/>
      <c r="E40" s="54"/>
      <c r="F40" s="54"/>
      <c r="G40" s="54"/>
    </row>
    <row r="41" spans="1:9" s="50" customFormat="1">
      <c r="A41" s="53"/>
      <c r="B41" s="54"/>
      <c r="C41" s="52"/>
      <c r="D41" s="53"/>
      <c r="E41" s="54"/>
      <c r="F41" s="54"/>
      <c r="G41" s="54"/>
    </row>
    <row r="42" spans="1:9" s="50" customFormat="1">
      <c r="A42" s="663" t="s">
        <v>442</v>
      </c>
      <c r="B42" s="663"/>
      <c r="C42" s="52"/>
      <c r="D42" s="53"/>
      <c r="E42" s="54"/>
      <c r="F42" s="54"/>
      <c r="G42" s="54"/>
    </row>
  </sheetData>
  <sheetProtection algorithmName="SHA-512" hashValue="ABfBRDSA8QcYM3m9kwvYgiqN2OwO6s0gndZJbv5Ra0fZBnXkFsDebie32w8E9qILSUXExtuUc4Rv/aHqQ4Bh/w==" saltValue="aeIwVhXX6INhHbnjx4uClQ==" spinCount="100000" sheet="1" objects="1" scenarios="1"/>
  <mergeCells count="17">
    <mergeCell ref="A1:I1"/>
    <mergeCell ref="A2:I2"/>
    <mergeCell ref="C3:I3"/>
    <mergeCell ref="A7:I7"/>
    <mergeCell ref="C5:I5"/>
    <mergeCell ref="A6:I6"/>
    <mergeCell ref="A3:B3"/>
    <mergeCell ref="A4:B4"/>
    <mergeCell ref="F4:G4"/>
    <mergeCell ref="A5:B5"/>
    <mergeCell ref="H4:I4"/>
    <mergeCell ref="A29:I29"/>
    <mergeCell ref="A40:B40"/>
    <mergeCell ref="A42:B42"/>
    <mergeCell ref="A37:I37"/>
    <mergeCell ref="H39:I39"/>
    <mergeCell ref="A32:I33"/>
  </mergeCells>
  <conditionalFormatting sqref="G9:G23">
    <cfRule type="cellIs" dxfId="991" priority="119" operator="equal">
      <formula>"NA"</formula>
    </cfRule>
    <cfRule type="cellIs" dxfId="990" priority="120" operator="equal">
      <formula>"NA"</formula>
    </cfRule>
  </conditionalFormatting>
  <conditionalFormatting sqref="G9:G23">
    <cfRule type="cellIs" dxfId="989" priority="117" operator="equal">
      <formula>"NA"</formula>
    </cfRule>
    <cfRule type="cellIs" dxfId="988" priority="118" operator="equal">
      <formula>"NA"</formula>
    </cfRule>
  </conditionalFormatting>
  <conditionalFormatting sqref="G9:G23">
    <cfRule type="cellIs" dxfId="987" priority="115" operator="equal">
      <formula>"NA"</formula>
    </cfRule>
    <cfRule type="cellIs" dxfId="986" priority="116" operator="equal">
      <formula>"NA"</formula>
    </cfRule>
  </conditionalFormatting>
  <conditionalFormatting sqref="H9">
    <cfRule type="cellIs" dxfId="985" priority="113" operator="equal">
      <formula>"NA"</formula>
    </cfRule>
    <cfRule type="cellIs" dxfId="984" priority="114" operator="equal">
      <formula>"NA"</formula>
    </cfRule>
  </conditionalFormatting>
  <conditionalFormatting sqref="H9">
    <cfRule type="cellIs" dxfId="983" priority="111" operator="equal">
      <formula>"NA"</formula>
    </cfRule>
    <cfRule type="cellIs" dxfId="982" priority="112" operator="equal">
      <formula>"NA"</formula>
    </cfRule>
  </conditionalFormatting>
  <conditionalFormatting sqref="H9">
    <cfRule type="cellIs" dxfId="981" priority="109" operator="equal">
      <formula>"NA"</formula>
    </cfRule>
    <cfRule type="cellIs" dxfId="980" priority="110" operator="equal">
      <formula>"NA"</formula>
    </cfRule>
  </conditionalFormatting>
  <conditionalFormatting sqref="A27:A28 C27:F28 E24:E26">
    <cfRule type="cellIs" dxfId="979" priority="95" operator="equal">
      <formula>"NA"</formula>
    </cfRule>
    <cfRule type="cellIs" dxfId="978" priority="96" operator="equal">
      <formula>"NA"</formula>
    </cfRule>
  </conditionalFormatting>
  <conditionalFormatting sqref="A27:A28 C27:F28 E24:E26">
    <cfRule type="cellIs" dxfId="977" priority="93" operator="equal">
      <formula>"NA"</formula>
    </cfRule>
    <cfRule type="cellIs" dxfId="976" priority="94" operator="equal">
      <formula>"NA"</formula>
    </cfRule>
  </conditionalFormatting>
  <conditionalFormatting sqref="A27:A28 C27:F28 E24:E26">
    <cfRule type="cellIs" dxfId="975" priority="91" operator="equal">
      <formula>"NA"</formula>
    </cfRule>
    <cfRule type="cellIs" dxfId="974" priority="92" operator="equal">
      <formula>"NA"</formula>
    </cfRule>
  </conditionalFormatting>
  <conditionalFormatting sqref="A24:D26">
    <cfRule type="cellIs" dxfId="973" priority="53" operator="equal">
      <formula>"NA"</formula>
    </cfRule>
    <cfRule type="cellIs" dxfId="972" priority="54" operator="equal">
      <formula>"NA"</formula>
    </cfRule>
  </conditionalFormatting>
  <conditionalFormatting sqref="A24:D26">
    <cfRule type="cellIs" dxfId="971" priority="51" operator="equal">
      <formula>"NA"</formula>
    </cfRule>
    <cfRule type="cellIs" dxfId="970" priority="52" operator="equal">
      <formula>"NA"</formula>
    </cfRule>
  </conditionalFormatting>
  <conditionalFormatting sqref="A24:D26">
    <cfRule type="cellIs" dxfId="969" priority="49" operator="equal">
      <formula>"NA"</formula>
    </cfRule>
    <cfRule type="cellIs" dxfId="968" priority="50" operator="equal">
      <formula>"NA"</formula>
    </cfRule>
  </conditionalFormatting>
  <conditionalFormatting sqref="H10:H23">
    <cfRule type="cellIs" dxfId="967" priority="47" operator="equal">
      <formula>"NA"</formula>
    </cfRule>
    <cfRule type="cellIs" dxfId="966" priority="48" operator="equal">
      <formula>"NA"</formula>
    </cfRule>
  </conditionalFormatting>
  <conditionalFormatting sqref="H10:H23">
    <cfRule type="cellIs" dxfId="965" priority="45" operator="equal">
      <formula>"NA"</formula>
    </cfRule>
    <cfRule type="cellIs" dxfId="964" priority="46" operator="equal">
      <formula>"NA"</formula>
    </cfRule>
  </conditionalFormatting>
  <conditionalFormatting sqref="H10:H23">
    <cfRule type="cellIs" dxfId="963" priority="43" operator="equal">
      <formula>"NA"</formula>
    </cfRule>
    <cfRule type="cellIs" dxfId="962" priority="44" operator="equal">
      <formula>"NA"</formula>
    </cfRule>
  </conditionalFormatting>
  <conditionalFormatting sqref="G24:H26">
    <cfRule type="cellIs" dxfId="961" priority="65" operator="equal">
      <formula>"NA"</formula>
    </cfRule>
    <cfRule type="cellIs" dxfId="960" priority="66" operator="equal">
      <formula>"NA"</formula>
    </cfRule>
  </conditionalFormatting>
  <conditionalFormatting sqref="G24:H26">
    <cfRule type="cellIs" dxfId="959" priority="63" operator="equal">
      <formula>"NA"</formula>
    </cfRule>
    <cfRule type="cellIs" dxfId="958" priority="64" operator="equal">
      <formula>"NA"</formula>
    </cfRule>
  </conditionalFormatting>
  <conditionalFormatting sqref="G24:H26">
    <cfRule type="cellIs" dxfId="957" priority="61" operator="equal">
      <formula>"NA"</formula>
    </cfRule>
    <cfRule type="cellIs" dxfId="956" priority="62" operator="equal">
      <formula>"NA"</formula>
    </cfRule>
  </conditionalFormatting>
  <conditionalFormatting sqref="F24:F26">
    <cfRule type="cellIs" dxfId="955" priority="33" operator="equal">
      <formula>"NA"</formula>
    </cfRule>
    <cfRule type="cellIs" dxfId="954" priority="34" operator="equal">
      <formula>"NA"</formula>
    </cfRule>
  </conditionalFormatting>
  <conditionalFormatting sqref="F24:F26">
    <cfRule type="cellIs" dxfId="953" priority="31" operator="equal">
      <formula>"NA"</formula>
    </cfRule>
    <cfRule type="cellIs" dxfId="952" priority="32" operator="equal">
      <formula>"NA"</formula>
    </cfRule>
  </conditionalFormatting>
  <conditionalFormatting sqref="F24:F26">
    <cfRule type="cellIs" dxfId="951" priority="35" operator="equal">
      <formula>"NA"</formula>
    </cfRule>
    <cfRule type="cellIs" dxfId="950" priority="36" operator="equal">
      <formula>"NA"</formula>
    </cfRule>
  </conditionalFormatting>
  <conditionalFormatting sqref="B27:B28">
    <cfRule type="cellIs" dxfId="949" priority="29" operator="equal">
      <formula>"NA"</formula>
    </cfRule>
    <cfRule type="cellIs" dxfId="948" priority="30" operator="equal">
      <formula>"NA"</formula>
    </cfRule>
  </conditionalFormatting>
  <conditionalFormatting sqref="B27:B28">
    <cfRule type="cellIs" dxfId="947" priority="27" operator="equal">
      <formula>"NA"</formula>
    </cfRule>
    <cfRule type="cellIs" dxfId="946" priority="28" operator="equal">
      <formula>"NA"</formula>
    </cfRule>
  </conditionalFormatting>
  <conditionalFormatting sqref="B27:B28">
    <cfRule type="cellIs" dxfId="945" priority="25" operator="equal">
      <formula>"NA"</formula>
    </cfRule>
    <cfRule type="cellIs" dxfId="944" priority="26" operator="equal">
      <formula>"NA"</formula>
    </cfRule>
  </conditionalFormatting>
  <conditionalFormatting sqref="G27:H28">
    <cfRule type="cellIs" dxfId="943" priority="11" operator="equal">
      <formula>"NA"</formula>
    </cfRule>
    <cfRule type="cellIs" dxfId="942" priority="12" operator="equal">
      <formula>"NA"</formula>
    </cfRule>
  </conditionalFormatting>
  <conditionalFormatting sqref="G27:H28">
    <cfRule type="cellIs" dxfId="941" priority="9" operator="equal">
      <formula>"NA"</formula>
    </cfRule>
    <cfRule type="cellIs" dxfId="940" priority="10" operator="equal">
      <formula>"NA"</formula>
    </cfRule>
  </conditionalFormatting>
  <conditionalFormatting sqref="G27:H28">
    <cfRule type="cellIs" dxfId="939" priority="7" operator="equal">
      <formula>"NA"</formula>
    </cfRule>
    <cfRule type="cellIs" dxfId="938" priority="8" operator="equal">
      <formula>"NA"</formula>
    </cfRule>
  </conditionalFormatting>
  <conditionalFormatting sqref="A8:I8">
    <cfRule type="cellIs" dxfId="937" priority="5" operator="equal">
      <formula>"NA"</formula>
    </cfRule>
    <cfRule type="cellIs" dxfId="936" priority="6" operator="equal">
      <formula>"NA"</formula>
    </cfRule>
  </conditionalFormatting>
  <conditionalFormatting sqref="A8:I8">
    <cfRule type="cellIs" dxfId="935" priority="3" operator="equal">
      <formula>"NA"</formula>
    </cfRule>
    <cfRule type="cellIs" dxfId="934" priority="4" operator="equal">
      <formula>"NA"</formula>
    </cfRule>
  </conditionalFormatting>
  <conditionalFormatting sqref="A8:I8">
    <cfRule type="cellIs" dxfId="933" priority="1" operator="equal">
      <formula>"NA"</formula>
    </cfRule>
    <cfRule type="cellIs" dxfId="932" priority="2" operator="equal">
      <formula>"NA"</formula>
    </cfRule>
  </conditionalFormatting>
  <dataValidations count="2">
    <dataValidation type="decimal" operator="greaterThan" allowBlank="1" showInputMessage="1" showErrorMessage="1" error="Please do not enter text" sqref="G9:G23 G29 H9:H23 H29">
      <formula1>-1</formula1>
    </dataValidation>
    <dataValidation operator="greaterThan" allowBlank="1" showInputMessage="1" showErrorMessage="1" error="Please do not enter text" sqref="G27:G28 H27:H28"/>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0"/>
  <sheetViews>
    <sheetView zoomScale="50" zoomScaleNormal="50" workbookViewId="0">
      <selection activeCell="A6" sqref="A6:I6"/>
    </sheetView>
  </sheetViews>
  <sheetFormatPr defaultColWidth="0" defaultRowHeight="14.25" zeroHeight="1"/>
  <cols>
    <col min="1" max="1" width="9.140625" style="16" customWidth="1"/>
    <col min="2" max="2" width="44.42578125" style="16" customWidth="1"/>
    <col min="3" max="3" width="16.85546875" style="16" bestFit="1" customWidth="1"/>
    <col min="4" max="4" width="16" style="16" bestFit="1" customWidth="1"/>
    <col min="5" max="5" width="18.42578125" style="16" customWidth="1"/>
    <col min="6" max="6" width="34.42578125" style="16" bestFit="1" customWidth="1"/>
    <col min="7" max="7" width="20.5703125" style="16" bestFit="1" customWidth="1"/>
    <col min="8" max="8" width="0" style="71" hidden="1" customWidth="1"/>
    <col min="9" max="9" width="9.140625" style="71" hidden="1" customWidth="1"/>
    <col min="10" max="11" width="0" style="71" hidden="1" customWidth="1"/>
    <col min="12" max="16384" width="9.140625" style="71" hidden="1"/>
  </cols>
  <sheetData>
    <row r="1" spans="1:9" s="72" customFormat="1" ht="26.25">
      <c r="A1" s="709" t="s">
        <v>1254</v>
      </c>
      <c r="B1" s="710"/>
      <c r="C1" s="710"/>
      <c r="D1" s="710"/>
      <c r="E1" s="710"/>
      <c r="F1" s="710"/>
      <c r="G1" s="710"/>
      <c r="H1" s="710"/>
      <c r="I1" s="710"/>
    </row>
    <row r="2" spans="1:9" s="72" customFormat="1" ht="23.25">
      <c r="A2" s="711"/>
      <c r="B2" s="711"/>
      <c r="C2" s="711"/>
      <c r="D2" s="711"/>
      <c r="E2" s="711"/>
      <c r="F2" s="711"/>
      <c r="G2" s="711"/>
      <c r="H2" s="711"/>
      <c r="I2" s="711"/>
    </row>
    <row r="3" spans="1:9" ht="18">
      <c r="A3" s="721" t="s">
        <v>2</v>
      </c>
      <c r="B3" s="722"/>
      <c r="C3" s="723" t="str">
        <f>'General Information'!D3 &amp;"  "&amp;""</f>
        <v xml:space="preserve">  </v>
      </c>
      <c r="D3" s="724"/>
      <c r="E3" s="724"/>
      <c r="F3" s="724"/>
      <c r="G3" s="725"/>
      <c r="H3" s="50"/>
      <c r="I3" s="50"/>
    </row>
    <row r="4" spans="1:9" s="72" customFormat="1" ht="20.25" customHeight="1">
      <c r="A4" s="726" t="s">
        <v>159</v>
      </c>
      <c r="B4" s="726"/>
      <c r="C4" s="344" t="str">
        <f>'General Information'!B2 &amp;"  "&amp;""</f>
        <v xml:space="preserve">Railway  </v>
      </c>
      <c r="D4" s="344" t="s">
        <v>160</v>
      </c>
      <c r="E4" s="344" t="str">
        <f>'General Information'!G2&amp;"  "&amp;""</f>
        <v xml:space="preserve">Production  </v>
      </c>
      <c r="F4" s="445" t="s">
        <v>443</v>
      </c>
      <c r="G4" s="446" t="str">
        <f>'General Information'!F6 &amp;"  "&amp;""</f>
        <v xml:space="preserve">  </v>
      </c>
      <c r="H4" s="81"/>
      <c r="I4" s="81"/>
    </row>
    <row r="5" spans="1:9" s="72" customFormat="1" ht="20.25" customHeight="1">
      <c r="A5" s="641" t="s">
        <v>482</v>
      </c>
      <c r="B5" s="641"/>
      <c r="C5" s="642" t="str">
        <f>'General Information'!D5 &amp;"  "&amp;""</f>
        <v xml:space="preserve">  </v>
      </c>
      <c r="D5" s="642"/>
      <c r="E5" s="642"/>
      <c r="F5" s="642"/>
      <c r="G5" s="642"/>
      <c r="H5" s="642"/>
      <c r="I5" s="642"/>
    </row>
    <row r="6" spans="1:9" customFormat="1" ht="15">
      <c r="A6" s="712"/>
      <c r="B6" s="712"/>
      <c r="C6" s="712"/>
      <c r="D6" s="712"/>
      <c r="E6" s="712"/>
      <c r="F6" s="712"/>
      <c r="G6" s="712"/>
      <c r="H6" s="712"/>
      <c r="I6" s="712"/>
    </row>
    <row r="7" spans="1:9" s="111" customFormat="1" ht="39" customHeight="1">
      <c r="A7" s="713" t="s">
        <v>997</v>
      </c>
      <c r="B7" s="714"/>
      <c r="C7" s="714"/>
      <c r="D7" s="714"/>
      <c r="E7" s="714"/>
      <c r="F7" s="714"/>
      <c r="G7" s="714"/>
      <c r="H7" s="714"/>
      <c r="I7" s="714"/>
    </row>
    <row r="8" spans="1:9" s="72" customFormat="1" ht="54">
      <c r="A8" s="73" t="s">
        <v>161</v>
      </c>
      <c r="B8" s="74" t="s">
        <v>162</v>
      </c>
      <c r="C8" s="75" t="s">
        <v>163</v>
      </c>
      <c r="D8" s="73" t="s">
        <v>16</v>
      </c>
      <c r="E8" s="75" t="str">
        <f>'Form Sk2'!E7</f>
        <v>Previous Year               (20__-20__)</v>
      </c>
      <c r="F8" s="75" t="str">
        <f>'Form Sk2'!F7</f>
        <v>Current/Assessment /Target Year            (2018-2019)</v>
      </c>
      <c r="G8" s="76" t="s">
        <v>164</v>
      </c>
      <c r="H8" s="81"/>
      <c r="I8" s="81"/>
    </row>
    <row r="9" spans="1:9" s="100" customFormat="1" ht="15" customHeight="1">
      <c r="A9" s="727" t="s">
        <v>444</v>
      </c>
      <c r="B9" s="729"/>
      <c r="C9" s="729"/>
      <c r="D9" s="729"/>
      <c r="E9" s="729"/>
      <c r="F9" s="729"/>
      <c r="G9" s="729"/>
    </row>
    <row r="10" spans="1:9" s="103" customFormat="1" ht="15">
      <c r="A10" s="347" t="s">
        <v>165</v>
      </c>
      <c r="B10" s="102" t="s">
        <v>488</v>
      </c>
      <c r="C10" s="718" t="s">
        <v>773</v>
      </c>
      <c r="D10" s="718"/>
      <c r="E10" s="719"/>
      <c r="F10" s="719"/>
      <c r="G10" s="719"/>
      <c r="H10" s="360"/>
      <c r="I10" s="360"/>
    </row>
    <row r="11" spans="1:9" s="77" customFormat="1" ht="28.5">
      <c r="A11" s="351" t="s">
        <v>445</v>
      </c>
      <c r="B11" s="24" t="s">
        <v>169</v>
      </c>
      <c r="C11" s="351" t="s">
        <v>166</v>
      </c>
      <c r="D11" s="26" t="s">
        <v>451</v>
      </c>
      <c r="E11" s="78">
        <v>0</v>
      </c>
      <c r="F11" s="78">
        <v>0</v>
      </c>
      <c r="G11" s="79"/>
    </row>
    <row r="12" spans="1:9" s="77" customFormat="1" ht="28.5">
      <c r="A12" s="351" t="s">
        <v>446</v>
      </c>
      <c r="B12" s="24" t="s">
        <v>481</v>
      </c>
      <c r="C12" s="351" t="s">
        <v>166</v>
      </c>
      <c r="D12" s="26" t="s">
        <v>451</v>
      </c>
      <c r="E12" s="78">
        <v>0</v>
      </c>
      <c r="F12" s="78">
        <v>0</v>
      </c>
      <c r="G12" s="79"/>
    </row>
    <row r="13" spans="1:9" s="77" customFormat="1" ht="18.75" customHeight="1">
      <c r="A13" s="351" t="s">
        <v>447</v>
      </c>
      <c r="B13" s="24" t="s">
        <v>489</v>
      </c>
      <c r="C13" s="351" t="s">
        <v>166</v>
      </c>
      <c r="D13" s="351" t="s">
        <v>450</v>
      </c>
      <c r="E13" s="78">
        <v>0</v>
      </c>
      <c r="F13" s="78">
        <v>0</v>
      </c>
      <c r="G13" s="79"/>
    </row>
    <row r="14" spans="1:9" s="77" customFormat="1" ht="28.5">
      <c r="A14" s="351" t="s">
        <v>448</v>
      </c>
      <c r="B14" s="24" t="s">
        <v>490</v>
      </c>
      <c r="C14" s="351" t="s">
        <v>166</v>
      </c>
      <c r="D14" s="26" t="s">
        <v>451</v>
      </c>
      <c r="E14" s="78">
        <v>0</v>
      </c>
      <c r="F14" s="78">
        <v>0</v>
      </c>
      <c r="G14" s="79"/>
    </row>
    <row r="15" spans="1:9" s="107" customFormat="1" ht="15">
      <c r="A15" s="347" t="s">
        <v>449</v>
      </c>
      <c r="B15" s="102" t="s">
        <v>491</v>
      </c>
      <c r="C15" s="347" t="s">
        <v>166</v>
      </c>
      <c r="D15" s="347" t="s">
        <v>23</v>
      </c>
      <c r="E15" s="105">
        <f>(E13*E14)/1000</f>
        <v>0</v>
      </c>
      <c r="F15" s="105">
        <f>(F13*F14)/1000</f>
        <v>0</v>
      </c>
      <c r="G15" s="106"/>
    </row>
    <row r="16" spans="1:9">
      <c r="A16" s="720"/>
      <c r="B16" s="720"/>
      <c r="C16" s="720"/>
      <c r="D16" s="720"/>
      <c r="E16" s="720"/>
      <c r="F16" s="720"/>
      <c r="G16" s="720"/>
    </row>
    <row r="17" spans="1:7" s="103" customFormat="1" ht="15">
      <c r="A17" s="101" t="s">
        <v>167</v>
      </c>
      <c r="B17" s="102" t="s">
        <v>492</v>
      </c>
      <c r="C17" s="718" t="s">
        <v>773</v>
      </c>
      <c r="D17" s="718"/>
      <c r="E17" s="719"/>
      <c r="F17" s="719"/>
      <c r="G17" s="719"/>
    </row>
    <row r="18" spans="1:7" s="77" customFormat="1" ht="28.5">
      <c r="A18" s="23" t="s">
        <v>604</v>
      </c>
      <c r="B18" s="24" t="s">
        <v>169</v>
      </c>
      <c r="C18" s="23" t="s">
        <v>166</v>
      </c>
      <c r="D18" s="26" t="s">
        <v>451</v>
      </c>
      <c r="E18" s="78">
        <v>0</v>
      </c>
      <c r="F18" s="78">
        <v>0</v>
      </c>
      <c r="G18" s="79"/>
    </row>
    <row r="19" spans="1:7" s="77" customFormat="1" ht="28.5">
      <c r="A19" s="23" t="s">
        <v>605</v>
      </c>
      <c r="B19" s="24" t="s">
        <v>481</v>
      </c>
      <c r="C19" s="23" t="s">
        <v>166</v>
      </c>
      <c r="D19" s="26" t="s">
        <v>451</v>
      </c>
      <c r="E19" s="78">
        <v>0</v>
      </c>
      <c r="F19" s="78">
        <v>0</v>
      </c>
      <c r="G19" s="79"/>
    </row>
    <row r="20" spans="1:7" s="77" customFormat="1" ht="18.75" customHeight="1">
      <c r="A20" s="23" t="s">
        <v>606</v>
      </c>
      <c r="B20" s="24" t="s">
        <v>489</v>
      </c>
      <c r="C20" s="23" t="s">
        <v>166</v>
      </c>
      <c r="D20" s="23" t="s">
        <v>450</v>
      </c>
      <c r="E20" s="78">
        <v>0</v>
      </c>
      <c r="F20" s="78">
        <v>0</v>
      </c>
      <c r="G20" s="79"/>
    </row>
    <row r="21" spans="1:7" s="77" customFormat="1" ht="28.5">
      <c r="A21" s="23" t="s">
        <v>607</v>
      </c>
      <c r="B21" s="24" t="s">
        <v>490</v>
      </c>
      <c r="C21" s="23" t="s">
        <v>166</v>
      </c>
      <c r="D21" s="26" t="s">
        <v>451</v>
      </c>
      <c r="E21" s="78">
        <v>0</v>
      </c>
      <c r="F21" s="78">
        <v>0</v>
      </c>
      <c r="G21" s="79"/>
    </row>
    <row r="22" spans="1:7" s="107" customFormat="1" ht="15">
      <c r="A22" s="101" t="s">
        <v>608</v>
      </c>
      <c r="B22" s="102" t="s">
        <v>491</v>
      </c>
      <c r="C22" s="101" t="s">
        <v>166</v>
      </c>
      <c r="D22" s="101" t="s">
        <v>23</v>
      </c>
      <c r="E22" s="105">
        <f>(E20*E21)/1000</f>
        <v>0</v>
      </c>
      <c r="F22" s="105">
        <f>(F20*F21)/1000</f>
        <v>0</v>
      </c>
      <c r="G22" s="106"/>
    </row>
    <row r="23" spans="1:7">
      <c r="A23" s="720"/>
      <c r="B23" s="720"/>
      <c r="C23" s="720"/>
      <c r="D23" s="720"/>
      <c r="E23" s="720"/>
      <c r="F23" s="720"/>
      <c r="G23" s="720"/>
    </row>
    <row r="24" spans="1:7" s="103" customFormat="1" ht="15">
      <c r="A24" s="101" t="s">
        <v>168</v>
      </c>
      <c r="B24" s="102" t="s">
        <v>494</v>
      </c>
      <c r="C24" s="718" t="s">
        <v>773</v>
      </c>
      <c r="D24" s="718"/>
      <c r="E24" s="719"/>
      <c r="F24" s="719"/>
      <c r="G24" s="719"/>
    </row>
    <row r="25" spans="1:7" s="77" customFormat="1" ht="28.5">
      <c r="A25" s="23" t="s">
        <v>609</v>
      </c>
      <c r="B25" s="24" t="s">
        <v>169</v>
      </c>
      <c r="C25" s="23" t="s">
        <v>166</v>
      </c>
      <c r="D25" s="26" t="s">
        <v>451</v>
      </c>
      <c r="E25" s="78">
        <v>0</v>
      </c>
      <c r="F25" s="78">
        <v>0</v>
      </c>
      <c r="G25" s="79"/>
    </row>
    <row r="26" spans="1:7" s="77" customFormat="1" ht="28.5">
      <c r="A26" s="23" t="s">
        <v>610</v>
      </c>
      <c r="B26" s="24" t="s">
        <v>481</v>
      </c>
      <c r="C26" s="23" t="s">
        <v>166</v>
      </c>
      <c r="D26" s="26" t="s">
        <v>451</v>
      </c>
      <c r="E26" s="78">
        <v>0</v>
      </c>
      <c r="F26" s="78">
        <v>0</v>
      </c>
      <c r="G26" s="79"/>
    </row>
    <row r="27" spans="1:7" s="77" customFormat="1" ht="18.75" customHeight="1">
      <c r="A27" s="23" t="s">
        <v>611</v>
      </c>
      <c r="B27" s="24" t="s">
        <v>489</v>
      </c>
      <c r="C27" s="23" t="s">
        <v>166</v>
      </c>
      <c r="D27" s="23" t="s">
        <v>450</v>
      </c>
      <c r="E27" s="78">
        <v>0</v>
      </c>
      <c r="F27" s="78">
        <v>0</v>
      </c>
      <c r="G27" s="79"/>
    </row>
    <row r="28" spans="1:7" s="77" customFormat="1" ht="28.5">
      <c r="A28" s="23" t="s">
        <v>612</v>
      </c>
      <c r="B28" s="24" t="s">
        <v>490</v>
      </c>
      <c r="C28" s="23" t="s">
        <v>166</v>
      </c>
      <c r="D28" s="26" t="s">
        <v>451</v>
      </c>
      <c r="E28" s="78">
        <v>0</v>
      </c>
      <c r="F28" s="78">
        <v>0</v>
      </c>
      <c r="G28" s="79"/>
    </row>
    <row r="29" spans="1:7" s="107" customFormat="1" ht="15">
      <c r="A29" s="101" t="s">
        <v>613</v>
      </c>
      <c r="B29" s="102" t="s">
        <v>491</v>
      </c>
      <c r="C29" s="101" t="s">
        <v>166</v>
      </c>
      <c r="D29" s="101" t="s">
        <v>23</v>
      </c>
      <c r="E29" s="105">
        <f>(E27*E28)/1000</f>
        <v>0</v>
      </c>
      <c r="F29" s="105">
        <f>(F27*F28)/1000</f>
        <v>0</v>
      </c>
      <c r="G29" s="106"/>
    </row>
    <row r="30" spans="1:7">
      <c r="A30" s="720"/>
      <c r="B30" s="720"/>
      <c r="C30" s="720"/>
      <c r="D30" s="720"/>
      <c r="E30" s="720"/>
      <c r="F30" s="720"/>
      <c r="G30" s="720"/>
    </row>
    <row r="31" spans="1:7" s="103" customFormat="1" ht="15">
      <c r="A31" s="101" t="s">
        <v>170</v>
      </c>
      <c r="B31" s="102" t="s">
        <v>495</v>
      </c>
      <c r="C31" s="718" t="s">
        <v>773</v>
      </c>
      <c r="D31" s="718"/>
      <c r="E31" s="719"/>
      <c r="F31" s="719"/>
      <c r="G31" s="719"/>
    </row>
    <row r="32" spans="1:7" s="77" customFormat="1" ht="28.5">
      <c r="A32" s="23" t="s">
        <v>614</v>
      </c>
      <c r="B32" s="24" t="s">
        <v>169</v>
      </c>
      <c r="C32" s="23" t="s">
        <v>166</v>
      </c>
      <c r="D32" s="26" t="s">
        <v>451</v>
      </c>
      <c r="E32" s="78">
        <v>0</v>
      </c>
      <c r="F32" s="78">
        <v>0</v>
      </c>
      <c r="G32" s="79"/>
    </row>
    <row r="33" spans="1:7" s="77" customFormat="1" ht="28.5">
      <c r="A33" s="23" t="s">
        <v>615</v>
      </c>
      <c r="B33" s="24" t="s">
        <v>481</v>
      </c>
      <c r="C33" s="23" t="s">
        <v>166</v>
      </c>
      <c r="D33" s="26" t="s">
        <v>451</v>
      </c>
      <c r="E33" s="78">
        <v>0</v>
      </c>
      <c r="F33" s="78">
        <v>0</v>
      </c>
      <c r="G33" s="79"/>
    </row>
    <row r="34" spans="1:7" s="77" customFormat="1" ht="18.75" customHeight="1">
      <c r="A34" s="23" t="s">
        <v>616</v>
      </c>
      <c r="B34" s="24" t="s">
        <v>489</v>
      </c>
      <c r="C34" s="23" t="s">
        <v>166</v>
      </c>
      <c r="D34" s="23" t="s">
        <v>450</v>
      </c>
      <c r="E34" s="78">
        <v>0</v>
      </c>
      <c r="F34" s="78">
        <v>0</v>
      </c>
      <c r="G34" s="79"/>
    </row>
    <row r="35" spans="1:7" s="77" customFormat="1" ht="28.5">
      <c r="A35" s="23" t="s">
        <v>617</v>
      </c>
      <c r="B35" s="24" t="s">
        <v>490</v>
      </c>
      <c r="C35" s="23" t="s">
        <v>166</v>
      </c>
      <c r="D35" s="26" t="s">
        <v>451</v>
      </c>
      <c r="E35" s="78">
        <v>0</v>
      </c>
      <c r="F35" s="78">
        <v>0</v>
      </c>
      <c r="G35" s="79"/>
    </row>
    <row r="36" spans="1:7" s="107" customFormat="1" ht="15">
      <c r="A36" s="101" t="s">
        <v>618</v>
      </c>
      <c r="B36" s="102" t="s">
        <v>491</v>
      </c>
      <c r="C36" s="101" t="s">
        <v>166</v>
      </c>
      <c r="D36" s="101" t="s">
        <v>23</v>
      </c>
      <c r="E36" s="105">
        <f>(E34*E35)/1000</f>
        <v>0</v>
      </c>
      <c r="F36" s="105">
        <f>(F34*F35)/1000</f>
        <v>0</v>
      </c>
      <c r="G36" s="106"/>
    </row>
    <row r="37" spans="1:7">
      <c r="A37" s="720"/>
      <c r="B37" s="720"/>
      <c r="C37" s="720"/>
      <c r="D37" s="720"/>
      <c r="E37" s="720"/>
      <c r="F37" s="720"/>
      <c r="G37" s="720"/>
    </row>
    <row r="38" spans="1:7" s="103" customFormat="1" ht="15">
      <c r="A38" s="101" t="s">
        <v>171</v>
      </c>
      <c r="B38" s="102" t="s">
        <v>496</v>
      </c>
      <c r="C38" s="718" t="s">
        <v>773</v>
      </c>
      <c r="D38" s="718"/>
      <c r="E38" s="719"/>
      <c r="F38" s="719"/>
      <c r="G38" s="719"/>
    </row>
    <row r="39" spans="1:7" s="77" customFormat="1" ht="28.5">
      <c r="A39" s="23" t="s">
        <v>619</v>
      </c>
      <c r="B39" s="24" t="s">
        <v>169</v>
      </c>
      <c r="C39" s="23" t="s">
        <v>166</v>
      </c>
      <c r="D39" s="26" t="s">
        <v>451</v>
      </c>
      <c r="E39" s="78">
        <v>0</v>
      </c>
      <c r="F39" s="78">
        <v>0</v>
      </c>
      <c r="G39" s="79"/>
    </row>
    <row r="40" spans="1:7" s="77" customFormat="1" ht="28.5">
      <c r="A40" s="23" t="s">
        <v>620</v>
      </c>
      <c r="B40" s="24" t="s">
        <v>481</v>
      </c>
      <c r="C40" s="23" t="s">
        <v>166</v>
      </c>
      <c r="D40" s="26" t="s">
        <v>451</v>
      </c>
      <c r="E40" s="78">
        <v>0</v>
      </c>
      <c r="F40" s="78">
        <v>0</v>
      </c>
      <c r="G40" s="79"/>
    </row>
    <row r="41" spans="1:7" s="77" customFormat="1" ht="18.75" customHeight="1">
      <c r="A41" s="23" t="s">
        <v>621</v>
      </c>
      <c r="B41" s="24" t="s">
        <v>489</v>
      </c>
      <c r="C41" s="23" t="s">
        <v>166</v>
      </c>
      <c r="D41" s="23" t="s">
        <v>450</v>
      </c>
      <c r="E41" s="78">
        <v>0</v>
      </c>
      <c r="F41" s="78">
        <v>0</v>
      </c>
      <c r="G41" s="79"/>
    </row>
    <row r="42" spans="1:7" s="77" customFormat="1" ht="28.5">
      <c r="A42" s="23" t="s">
        <v>622</v>
      </c>
      <c r="B42" s="24" t="s">
        <v>490</v>
      </c>
      <c r="C42" s="23" t="s">
        <v>166</v>
      </c>
      <c r="D42" s="26" t="s">
        <v>451</v>
      </c>
      <c r="E42" s="78">
        <v>0</v>
      </c>
      <c r="F42" s="78">
        <v>0</v>
      </c>
      <c r="G42" s="79"/>
    </row>
    <row r="43" spans="1:7" s="107" customFormat="1" ht="15">
      <c r="A43" s="101" t="s">
        <v>623</v>
      </c>
      <c r="B43" s="102" t="s">
        <v>491</v>
      </c>
      <c r="C43" s="101" t="s">
        <v>166</v>
      </c>
      <c r="D43" s="101" t="s">
        <v>23</v>
      </c>
      <c r="E43" s="105">
        <f>(E41*E42)/1000</f>
        <v>0</v>
      </c>
      <c r="F43" s="105">
        <f>(F41*F42)/1000</f>
        <v>0</v>
      </c>
      <c r="G43" s="106"/>
    </row>
    <row r="44" spans="1:7">
      <c r="A44" s="720"/>
      <c r="B44" s="720"/>
      <c r="C44" s="720"/>
      <c r="D44" s="720"/>
      <c r="E44" s="720"/>
      <c r="F44" s="720"/>
      <c r="G44" s="720"/>
    </row>
    <row r="45" spans="1:7" s="103" customFormat="1" ht="15">
      <c r="A45" s="101" t="s">
        <v>172</v>
      </c>
      <c r="B45" s="102" t="s">
        <v>497</v>
      </c>
      <c r="C45" s="718" t="s">
        <v>773</v>
      </c>
      <c r="D45" s="718"/>
      <c r="E45" s="719"/>
      <c r="F45" s="719"/>
      <c r="G45" s="719"/>
    </row>
    <row r="46" spans="1:7" s="77" customFormat="1" ht="28.5">
      <c r="A46" s="23" t="s">
        <v>624</v>
      </c>
      <c r="B46" s="24" t="s">
        <v>169</v>
      </c>
      <c r="C46" s="23" t="s">
        <v>166</v>
      </c>
      <c r="D46" s="26" t="s">
        <v>451</v>
      </c>
      <c r="E46" s="78">
        <v>0</v>
      </c>
      <c r="F46" s="78">
        <v>0</v>
      </c>
      <c r="G46" s="79"/>
    </row>
    <row r="47" spans="1:7" s="77" customFormat="1" ht="28.5">
      <c r="A47" s="23" t="s">
        <v>625</v>
      </c>
      <c r="B47" s="24" t="s">
        <v>481</v>
      </c>
      <c r="C47" s="23" t="s">
        <v>166</v>
      </c>
      <c r="D47" s="26" t="s">
        <v>451</v>
      </c>
      <c r="E47" s="78">
        <v>0</v>
      </c>
      <c r="F47" s="78">
        <v>0</v>
      </c>
      <c r="G47" s="79"/>
    </row>
    <row r="48" spans="1:7" s="77" customFormat="1" ht="18.75" customHeight="1">
      <c r="A48" s="23" t="s">
        <v>626</v>
      </c>
      <c r="B48" s="24" t="s">
        <v>489</v>
      </c>
      <c r="C48" s="23" t="s">
        <v>166</v>
      </c>
      <c r="D48" s="23" t="s">
        <v>450</v>
      </c>
      <c r="E48" s="78">
        <v>0</v>
      </c>
      <c r="F48" s="78">
        <v>0</v>
      </c>
      <c r="G48" s="79"/>
    </row>
    <row r="49" spans="1:7" s="77" customFormat="1" ht="28.5">
      <c r="A49" s="23" t="s">
        <v>627</v>
      </c>
      <c r="B49" s="24" t="s">
        <v>490</v>
      </c>
      <c r="C49" s="23" t="s">
        <v>166</v>
      </c>
      <c r="D49" s="26" t="s">
        <v>451</v>
      </c>
      <c r="E49" s="78">
        <v>0</v>
      </c>
      <c r="F49" s="78">
        <v>0</v>
      </c>
      <c r="G49" s="79"/>
    </row>
    <row r="50" spans="1:7" s="107" customFormat="1" ht="15">
      <c r="A50" s="101" t="s">
        <v>628</v>
      </c>
      <c r="B50" s="102" t="s">
        <v>491</v>
      </c>
      <c r="C50" s="101" t="s">
        <v>166</v>
      </c>
      <c r="D50" s="101" t="s">
        <v>23</v>
      </c>
      <c r="E50" s="105">
        <f>(E48*E49)/1000</f>
        <v>0</v>
      </c>
      <c r="F50" s="105">
        <f>(F48*F49)/1000</f>
        <v>0</v>
      </c>
      <c r="G50" s="106"/>
    </row>
    <row r="51" spans="1:7">
      <c r="A51" s="720"/>
      <c r="B51" s="720"/>
      <c r="C51" s="720"/>
      <c r="D51" s="720"/>
      <c r="E51" s="720"/>
      <c r="F51" s="720"/>
      <c r="G51" s="720"/>
    </row>
    <row r="52" spans="1:7" s="103" customFormat="1" ht="15">
      <c r="A52" s="101" t="s">
        <v>173</v>
      </c>
      <c r="B52" s="102" t="s">
        <v>498</v>
      </c>
      <c r="C52" s="718" t="s">
        <v>773</v>
      </c>
      <c r="D52" s="718"/>
      <c r="E52" s="719"/>
      <c r="F52" s="719"/>
      <c r="G52" s="719"/>
    </row>
    <row r="53" spans="1:7" s="77" customFormat="1" ht="28.5">
      <c r="A53" s="23" t="s">
        <v>629</v>
      </c>
      <c r="B53" s="24" t="s">
        <v>169</v>
      </c>
      <c r="C53" s="23" t="s">
        <v>166</v>
      </c>
      <c r="D53" s="26" t="s">
        <v>451</v>
      </c>
      <c r="E53" s="78">
        <v>0</v>
      </c>
      <c r="F53" s="78">
        <v>0</v>
      </c>
      <c r="G53" s="79"/>
    </row>
    <row r="54" spans="1:7" s="77" customFormat="1" ht="28.5">
      <c r="A54" s="23" t="s">
        <v>630</v>
      </c>
      <c r="B54" s="24" t="s">
        <v>481</v>
      </c>
      <c r="C54" s="23" t="s">
        <v>166</v>
      </c>
      <c r="D54" s="26" t="s">
        <v>451</v>
      </c>
      <c r="E54" s="78">
        <v>0</v>
      </c>
      <c r="F54" s="78">
        <v>0</v>
      </c>
      <c r="G54" s="79"/>
    </row>
    <row r="55" spans="1:7" s="77" customFormat="1" ht="18.75" customHeight="1">
      <c r="A55" s="23" t="s">
        <v>631</v>
      </c>
      <c r="B55" s="24" t="s">
        <v>489</v>
      </c>
      <c r="C55" s="23" t="s">
        <v>166</v>
      </c>
      <c r="D55" s="23" t="s">
        <v>450</v>
      </c>
      <c r="E55" s="78">
        <v>0</v>
      </c>
      <c r="F55" s="78">
        <v>0</v>
      </c>
      <c r="G55" s="79"/>
    </row>
    <row r="56" spans="1:7" s="77" customFormat="1" ht="28.5">
      <c r="A56" s="23" t="s">
        <v>632</v>
      </c>
      <c r="B56" s="24" t="s">
        <v>490</v>
      </c>
      <c r="C56" s="23" t="s">
        <v>166</v>
      </c>
      <c r="D56" s="26" t="s">
        <v>451</v>
      </c>
      <c r="E56" s="78">
        <v>0</v>
      </c>
      <c r="F56" s="78">
        <v>0</v>
      </c>
      <c r="G56" s="79"/>
    </row>
    <row r="57" spans="1:7" s="107" customFormat="1" ht="15">
      <c r="A57" s="101" t="s">
        <v>633</v>
      </c>
      <c r="B57" s="102" t="s">
        <v>491</v>
      </c>
      <c r="C57" s="101" t="s">
        <v>166</v>
      </c>
      <c r="D57" s="101" t="s">
        <v>23</v>
      </c>
      <c r="E57" s="105">
        <f>(E55*E56)/1000</f>
        <v>0</v>
      </c>
      <c r="F57" s="105">
        <f>(F55*F56)/1000</f>
        <v>0</v>
      </c>
      <c r="G57" s="106"/>
    </row>
    <row r="58" spans="1:7">
      <c r="A58" s="720"/>
      <c r="B58" s="720"/>
      <c r="C58" s="720"/>
      <c r="D58" s="720"/>
      <c r="E58" s="720"/>
      <c r="F58" s="720"/>
      <c r="G58" s="720"/>
    </row>
    <row r="59" spans="1:7" s="103" customFormat="1" ht="15">
      <c r="A59" s="101" t="s">
        <v>174</v>
      </c>
      <c r="B59" s="102" t="s">
        <v>499</v>
      </c>
      <c r="C59" s="718" t="s">
        <v>773</v>
      </c>
      <c r="D59" s="718"/>
      <c r="E59" s="719"/>
      <c r="F59" s="719"/>
      <c r="G59" s="719"/>
    </row>
    <row r="60" spans="1:7" s="77" customFormat="1" ht="28.5">
      <c r="A60" s="23" t="s">
        <v>634</v>
      </c>
      <c r="B60" s="24" t="s">
        <v>169</v>
      </c>
      <c r="C60" s="23" t="s">
        <v>166</v>
      </c>
      <c r="D60" s="26" t="s">
        <v>451</v>
      </c>
      <c r="E60" s="78">
        <v>0</v>
      </c>
      <c r="F60" s="78">
        <v>0</v>
      </c>
      <c r="G60" s="79"/>
    </row>
    <row r="61" spans="1:7" s="77" customFormat="1" ht="28.5">
      <c r="A61" s="23" t="s">
        <v>635</v>
      </c>
      <c r="B61" s="24" t="s">
        <v>481</v>
      </c>
      <c r="C61" s="23" t="s">
        <v>166</v>
      </c>
      <c r="D61" s="26" t="s">
        <v>451</v>
      </c>
      <c r="E61" s="78">
        <v>0</v>
      </c>
      <c r="F61" s="78">
        <v>0</v>
      </c>
      <c r="G61" s="79"/>
    </row>
    <row r="62" spans="1:7" s="77" customFormat="1" ht="18.75" customHeight="1">
      <c r="A62" s="23" t="s">
        <v>636</v>
      </c>
      <c r="B62" s="24" t="s">
        <v>489</v>
      </c>
      <c r="C62" s="23" t="s">
        <v>166</v>
      </c>
      <c r="D62" s="23" t="s">
        <v>450</v>
      </c>
      <c r="E62" s="78">
        <v>0</v>
      </c>
      <c r="F62" s="78">
        <v>0</v>
      </c>
      <c r="G62" s="79"/>
    </row>
    <row r="63" spans="1:7" s="77" customFormat="1" ht="28.5">
      <c r="A63" s="23" t="s">
        <v>637</v>
      </c>
      <c r="B63" s="24" t="s">
        <v>490</v>
      </c>
      <c r="C63" s="23" t="s">
        <v>166</v>
      </c>
      <c r="D63" s="26" t="s">
        <v>451</v>
      </c>
      <c r="E63" s="78">
        <v>0</v>
      </c>
      <c r="F63" s="78">
        <v>0</v>
      </c>
      <c r="G63" s="79"/>
    </row>
    <row r="64" spans="1:7" s="107" customFormat="1" ht="15">
      <c r="A64" s="101" t="s">
        <v>638</v>
      </c>
      <c r="B64" s="102" t="s">
        <v>491</v>
      </c>
      <c r="C64" s="101" t="s">
        <v>166</v>
      </c>
      <c r="D64" s="101" t="s">
        <v>23</v>
      </c>
      <c r="E64" s="105">
        <f>(E62*E63)/1000</f>
        <v>0</v>
      </c>
      <c r="F64" s="105">
        <f>(F62*F63)/1000</f>
        <v>0</v>
      </c>
      <c r="G64" s="106"/>
    </row>
    <row r="65" spans="1:7">
      <c r="A65" s="720"/>
      <c r="B65" s="720"/>
      <c r="C65" s="720"/>
      <c r="D65" s="720"/>
      <c r="E65" s="720"/>
      <c r="F65" s="720"/>
      <c r="G65" s="720"/>
    </row>
    <row r="66" spans="1:7" s="103" customFormat="1" ht="15">
      <c r="A66" s="101" t="s">
        <v>175</v>
      </c>
      <c r="B66" s="102" t="s">
        <v>500</v>
      </c>
      <c r="C66" s="718" t="s">
        <v>773</v>
      </c>
      <c r="D66" s="718"/>
      <c r="E66" s="719"/>
      <c r="F66" s="719"/>
      <c r="G66" s="719"/>
    </row>
    <row r="67" spans="1:7" s="77" customFormat="1" ht="28.5">
      <c r="A67" s="23" t="s">
        <v>639</v>
      </c>
      <c r="B67" s="24" t="s">
        <v>169</v>
      </c>
      <c r="C67" s="23" t="s">
        <v>166</v>
      </c>
      <c r="D67" s="26" t="s">
        <v>451</v>
      </c>
      <c r="E67" s="78">
        <v>0</v>
      </c>
      <c r="F67" s="78">
        <v>0</v>
      </c>
      <c r="G67" s="79"/>
    </row>
    <row r="68" spans="1:7" s="77" customFormat="1" ht="28.5">
      <c r="A68" s="23" t="s">
        <v>640</v>
      </c>
      <c r="B68" s="24" t="s">
        <v>481</v>
      </c>
      <c r="C68" s="23" t="s">
        <v>166</v>
      </c>
      <c r="D68" s="26" t="s">
        <v>451</v>
      </c>
      <c r="E68" s="78">
        <v>0</v>
      </c>
      <c r="F68" s="78">
        <v>0</v>
      </c>
      <c r="G68" s="79"/>
    </row>
    <row r="69" spans="1:7" s="77" customFormat="1" ht="18.75" customHeight="1">
      <c r="A69" s="23" t="s">
        <v>641</v>
      </c>
      <c r="B69" s="24" t="s">
        <v>489</v>
      </c>
      <c r="C69" s="23" t="s">
        <v>166</v>
      </c>
      <c r="D69" s="23" t="s">
        <v>450</v>
      </c>
      <c r="E69" s="78">
        <v>0</v>
      </c>
      <c r="F69" s="78">
        <v>0</v>
      </c>
      <c r="G69" s="79"/>
    </row>
    <row r="70" spans="1:7" s="77" customFormat="1" ht="28.5">
      <c r="A70" s="23" t="s">
        <v>642</v>
      </c>
      <c r="B70" s="24" t="s">
        <v>490</v>
      </c>
      <c r="C70" s="23" t="s">
        <v>166</v>
      </c>
      <c r="D70" s="26" t="s">
        <v>451</v>
      </c>
      <c r="E70" s="78">
        <v>0</v>
      </c>
      <c r="F70" s="78">
        <v>0</v>
      </c>
      <c r="G70" s="79"/>
    </row>
    <row r="71" spans="1:7" s="107" customFormat="1" ht="15">
      <c r="A71" s="101" t="s">
        <v>643</v>
      </c>
      <c r="B71" s="102" t="s">
        <v>491</v>
      </c>
      <c r="C71" s="101" t="s">
        <v>166</v>
      </c>
      <c r="D71" s="101" t="s">
        <v>23</v>
      </c>
      <c r="E71" s="105">
        <f>(E69*E70)/1000</f>
        <v>0</v>
      </c>
      <c r="F71" s="105">
        <f>(F69*F70)/1000</f>
        <v>0</v>
      </c>
      <c r="G71" s="106"/>
    </row>
    <row r="72" spans="1:7">
      <c r="A72" s="720"/>
      <c r="B72" s="720"/>
      <c r="C72" s="720"/>
      <c r="D72" s="720"/>
      <c r="E72" s="720"/>
      <c r="F72" s="720"/>
      <c r="G72" s="720"/>
    </row>
    <row r="73" spans="1:7" s="103" customFormat="1" ht="15">
      <c r="A73" s="101" t="s">
        <v>176</v>
      </c>
      <c r="B73" s="102" t="s">
        <v>501</v>
      </c>
      <c r="C73" s="718" t="s">
        <v>773</v>
      </c>
      <c r="D73" s="718"/>
      <c r="E73" s="719"/>
      <c r="F73" s="719"/>
      <c r="G73" s="719"/>
    </row>
    <row r="74" spans="1:7" s="77" customFormat="1" ht="28.5">
      <c r="A74" s="23" t="s">
        <v>644</v>
      </c>
      <c r="B74" s="24" t="s">
        <v>169</v>
      </c>
      <c r="C74" s="23" t="s">
        <v>166</v>
      </c>
      <c r="D74" s="26" t="s">
        <v>451</v>
      </c>
      <c r="E74" s="78">
        <v>0</v>
      </c>
      <c r="F74" s="78">
        <v>0</v>
      </c>
      <c r="G74" s="79"/>
    </row>
    <row r="75" spans="1:7" s="77" customFormat="1" ht="28.5">
      <c r="A75" s="23" t="s">
        <v>645</v>
      </c>
      <c r="B75" s="24" t="s">
        <v>481</v>
      </c>
      <c r="C75" s="23" t="s">
        <v>166</v>
      </c>
      <c r="D75" s="26" t="s">
        <v>451</v>
      </c>
      <c r="E75" s="78">
        <v>0</v>
      </c>
      <c r="F75" s="78">
        <v>0</v>
      </c>
      <c r="G75" s="79"/>
    </row>
    <row r="76" spans="1:7" s="77" customFormat="1" ht="18.75" customHeight="1">
      <c r="A76" s="23" t="s">
        <v>646</v>
      </c>
      <c r="B76" s="24" t="s">
        <v>489</v>
      </c>
      <c r="C76" s="23" t="s">
        <v>166</v>
      </c>
      <c r="D76" s="23" t="s">
        <v>450</v>
      </c>
      <c r="E76" s="78">
        <v>0</v>
      </c>
      <c r="F76" s="78">
        <v>0</v>
      </c>
      <c r="G76" s="79"/>
    </row>
    <row r="77" spans="1:7" s="77" customFormat="1" ht="28.5">
      <c r="A77" s="23" t="s">
        <v>647</v>
      </c>
      <c r="B77" s="24" t="s">
        <v>490</v>
      </c>
      <c r="C77" s="23" t="s">
        <v>166</v>
      </c>
      <c r="D77" s="26" t="s">
        <v>451</v>
      </c>
      <c r="E77" s="78">
        <v>0</v>
      </c>
      <c r="F77" s="78">
        <v>0</v>
      </c>
      <c r="G77" s="79"/>
    </row>
    <row r="78" spans="1:7" s="107" customFormat="1" ht="15">
      <c r="A78" s="101" t="s">
        <v>648</v>
      </c>
      <c r="B78" s="102" t="s">
        <v>491</v>
      </c>
      <c r="C78" s="101" t="s">
        <v>166</v>
      </c>
      <c r="D78" s="101" t="s">
        <v>23</v>
      </c>
      <c r="E78" s="105">
        <f>(E76*E77)/1000</f>
        <v>0</v>
      </c>
      <c r="F78" s="105">
        <f>(F76*F77)/1000</f>
        <v>0</v>
      </c>
      <c r="G78" s="106"/>
    </row>
    <row r="79" spans="1:7">
      <c r="A79" s="720"/>
      <c r="B79" s="720"/>
      <c r="C79" s="720"/>
      <c r="D79" s="720"/>
      <c r="E79" s="720"/>
      <c r="F79" s="720"/>
      <c r="G79" s="720"/>
    </row>
    <row r="80" spans="1:7" s="103" customFormat="1" ht="15">
      <c r="A80" s="101" t="s">
        <v>177</v>
      </c>
      <c r="B80" s="102" t="s">
        <v>649</v>
      </c>
      <c r="C80" s="718" t="s">
        <v>773</v>
      </c>
      <c r="D80" s="718"/>
      <c r="E80" s="719"/>
      <c r="F80" s="719"/>
      <c r="G80" s="719"/>
    </row>
    <row r="81" spans="1:7" s="77" customFormat="1" ht="28.5">
      <c r="A81" s="23" t="s">
        <v>650</v>
      </c>
      <c r="B81" s="24" t="s">
        <v>169</v>
      </c>
      <c r="C81" s="23" t="s">
        <v>166</v>
      </c>
      <c r="D81" s="26" t="s">
        <v>451</v>
      </c>
      <c r="E81" s="78">
        <v>0</v>
      </c>
      <c r="F81" s="78">
        <v>0</v>
      </c>
      <c r="G81" s="79"/>
    </row>
    <row r="82" spans="1:7" s="77" customFormat="1" ht="28.5">
      <c r="A82" s="23" t="s">
        <v>651</v>
      </c>
      <c r="B82" s="24" t="s">
        <v>481</v>
      </c>
      <c r="C82" s="23" t="s">
        <v>166</v>
      </c>
      <c r="D82" s="26" t="s">
        <v>451</v>
      </c>
      <c r="E82" s="78">
        <v>0</v>
      </c>
      <c r="F82" s="78">
        <v>0</v>
      </c>
      <c r="G82" s="79"/>
    </row>
    <row r="83" spans="1:7" s="77" customFormat="1" ht="18.75" customHeight="1">
      <c r="A83" s="23" t="s">
        <v>652</v>
      </c>
      <c r="B83" s="24" t="s">
        <v>489</v>
      </c>
      <c r="C83" s="23" t="s">
        <v>166</v>
      </c>
      <c r="D83" s="23" t="s">
        <v>450</v>
      </c>
      <c r="E83" s="78">
        <v>0</v>
      </c>
      <c r="F83" s="78">
        <v>0</v>
      </c>
      <c r="G83" s="79"/>
    </row>
    <row r="84" spans="1:7" s="77" customFormat="1" ht="28.5">
      <c r="A84" s="23" t="s">
        <v>653</v>
      </c>
      <c r="B84" s="24" t="s">
        <v>490</v>
      </c>
      <c r="C84" s="23" t="s">
        <v>166</v>
      </c>
      <c r="D84" s="26" t="s">
        <v>451</v>
      </c>
      <c r="E84" s="78">
        <v>0</v>
      </c>
      <c r="F84" s="78">
        <v>0</v>
      </c>
      <c r="G84" s="79"/>
    </row>
    <row r="85" spans="1:7" s="107" customFormat="1" ht="15">
      <c r="A85" s="101" t="s">
        <v>654</v>
      </c>
      <c r="B85" s="102" t="s">
        <v>491</v>
      </c>
      <c r="C85" s="101" t="s">
        <v>166</v>
      </c>
      <c r="D85" s="101" t="s">
        <v>23</v>
      </c>
      <c r="E85" s="105">
        <f>(E83*E84)/1000</f>
        <v>0</v>
      </c>
      <c r="F85" s="105">
        <f>(F83*F84)/1000</f>
        <v>0</v>
      </c>
      <c r="G85" s="106"/>
    </row>
    <row r="86" spans="1:7">
      <c r="A86" s="720"/>
      <c r="B86" s="720"/>
      <c r="C86" s="720"/>
      <c r="D86" s="720"/>
      <c r="E86" s="720"/>
      <c r="F86" s="720"/>
      <c r="G86" s="720"/>
    </row>
    <row r="87" spans="1:7" s="103" customFormat="1" ht="15">
      <c r="A87" s="422" t="s">
        <v>1463</v>
      </c>
      <c r="B87" s="102" t="s">
        <v>1462</v>
      </c>
      <c r="C87" s="718" t="s">
        <v>773</v>
      </c>
      <c r="D87" s="718"/>
      <c r="E87" s="719"/>
      <c r="F87" s="719"/>
      <c r="G87" s="719"/>
    </row>
    <row r="88" spans="1:7" s="77" customFormat="1" ht="28.5">
      <c r="A88" s="424" t="s">
        <v>1464</v>
      </c>
      <c r="B88" s="24" t="s">
        <v>169</v>
      </c>
      <c r="C88" s="424" t="s">
        <v>166</v>
      </c>
      <c r="D88" s="419" t="s">
        <v>451</v>
      </c>
      <c r="E88" s="78">
        <v>0</v>
      </c>
      <c r="F88" s="78">
        <v>0</v>
      </c>
      <c r="G88" s="79"/>
    </row>
    <row r="89" spans="1:7" s="77" customFormat="1" ht="28.5">
      <c r="A89" s="424" t="s">
        <v>1465</v>
      </c>
      <c r="B89" s="24" t="s">
        <v>481</v>
      </c>
      <c r="C89" s="424" t="s">
        <v>166</v>
      </c>
      <c r="D89" s="419" t="s">
        <v>451</v>
      </c>
      <c r="E89" s="78">
        <v>0</v>
      </c>
      <c r="F89" s="78">
        <v>0</v>
      </c>
      <c r="G89" s="79"/>
    </row>
    <row r="90" spans="1:7" s="77" customFormat="1" ht="18.75" customHeight="1">
      <c r="A90" s="424" t="s">
        <v>1466</v>
      </c>
      <c r="B90" s="24" t="s">
        <v>489</v>
      </c>
      <c r="C90" s="424" t="s">
        <v>166</v>
      </c>
      <c r="D90" s="424" t="s">
        <v>450</v>
      </c>
      <c r="E90" s="78">
        <v>0</v>
      </c>
      <c r="F90" s="78">
        <v>0</v>
      </c>
      <c r="G90" s="79"/>
    </row>
    <row r="91" spans="1:7" s="77" customFormat="1" ht="28.5">
      <c r="A91" s="424" t="s">
        <v>1467</v>
      </c>
      <c r="B91" s="24" t="s">
        <v>490</v>
      </c>
      <c r="C91" s="424" t="s">
        <v>166</v>
      </c>
      <c r="D91" s="419" t="s">
        <v>451</v>
      </c>
      <c r="E91" s="78">
        <v>0</v>
      </c>
      <c r="F91" s="78">
        <v>0</v>
      </c>
      <c r="G91" s="79"/>
    </row>
    <row r="92" spans="1:7" s="107" customFormat="1" ht="15">
      <c r="A92" s="422" t="s">
        <v>1488</v>
      </c>
      <c r="B92" s="102" t="s">
        <v>491</v>
      </c>
      <c r="C92" s="422" t="s">
        <v>166</v>
      </c>
      <c r="D92" s="422" t="s">
        <v>23</v>
      </c>
      <c r="E92" s="105">
        <f>(E90*E91)/1000</f>
        <v>0</v>
      </c>
      <c r="F92" s="105">
        <f>(F90*F91)/1000</f>
        <v>0</v>
      </c>
      <c r="G92" s="106"/>
    </row>
    <row r="93" spans="1:7">
      <c r="A93" s="720"/>
      <c r="B93" s="720"/>
      <c r="C93" s="720"/>
      <c r="D93" s="720"/>
      <c r="E93" s="720"/>
      <c r="F93" s="720"/>
      <c r="G93" s="720"/>
    </row>
    <row r="94" spans="1:7" s="103" customFormat="1" ht="15">
      <c r="A94" s="422" t="s">
        <v>1468</v>
      </c>
      <c r="B94" s="102" t="s">
        <v>1493</v>
      </c>
      <c r="C94" s="718" t="s">
        <v>773</v>
      </c>
      <c r="D94" s="718"/>
      <c r="E94" s="719"/>
      <c r="F94" s="719"/>
      <c r="G94" s="719"/>
    </row>
    <row r="95" spans="1:7" s="77" customFormat="1" ht="28.5">
      <c r="A95" s="424" t="s">
        <v>1469</v>
      </c>
      <c r="B95" s="24" t="s">
        <v>169</v>
      </c>
      <c r="C95" s="424" t="s">
        <v>166</v>
      </c>
      <c r="D95" s="419" t="s">
        <v>451</v>
      </c>
      <c r="E95" s="78">
        <v>0</v>
      </c>
      <c r="F95" s="78">
        <v>0</v>
      </c>
      <c r="G95" s="79"/>
    </row>
    <row r="96" spans="1:7" s="77" customFormat="1" ht="28.5">
      <c r="A96" s="424" t="s">
        <v>1470</v>
      </c>
      <c r="B96" s="24" t="s">
        <v>481</v>
      </c>
      <c r="C96" s="424" t="s">
        <v>166</v>
      </c>
      <c r="D96" s="419" t="s">
        <v>451</v>
      </c>
      <c r="E96" s="78">
        <v>0</v>
      </c>
      <c r="F96" s="78">
        <v>0</v>
      </c>
      <c r="G96" s="79"/>
    </row>
    <row r="97" spans="1:7" s="77" customFormat="1" ht="18.75" customHeight="1">
      <c r="A97" s="424" t="s">
        <v>1471</v>
      </c>
      <c r="B97" s="24" t="s">
        <v>489</v>
      </c>
      <c r="C97" s="424" t="s">
        <v>166</v>
      </c>
      <c r="D97" s="424" t="s">
        <v>450</v>
      </c>
      <c r="E97" s="78">
        <v>0</v>
      </c>
      <c r="F97" s="78">
        <v>0</v>
      </c>
      <c r="G97" s="79"/>
    </row>
    <row r="98" spans="1:7" s="77" customFormat="1" ht="28.5">
      <c r="A98" s="424" t="s">
        <v>1472</v>
      </c>
      <c r="B98" s="24" t="s">
        <v>490</v>
      </c>
      <c r="C98" s="424" t="s">
        <v>166</v>
      </c>
      <c r="D98" s="419" t="s">
        <v>451</v>
      </c>
      <c r="E98" s="78">
        <v>0</v>
      </c>
      <c r="F98" s="78">
        <v>0</v>
      </c>
      <c r="G98" s="79"/>
    </row>
    <row r="99" spans="1:7" s="107" customFormat="1" ht="15">
      <c r="A99" s="422" t="s">
        <v>1489</v>
      </c>
      <c r="B99" s="102" t="s">
        <v>491</v>
      </c>
      <c r="C99" s="422" t="s">
        <v>166</v>
      </c>
      <c r="D99" s="422" t="s">
        <v>23</v>
      </c>
      <c r="E99" s="105">
        <f>(E97*E98)/1000</f>
        <v>0</v>
      </c>
      <c r="F99" s="105">
        <f>(F97*F98)/1000</f>
        <v>0</v>
      </c>
      <c r="G99" s="106"/>
    </row>
    <row r="100" spans="1:7">
      <c r="A100" s="720"/>
      <c r="B100" s="720"/>
      <c r="C100" s="720"/>
      <c r="D100" s="720"/>
      <c r="E100" s="720"/>
      <c r="F100" s="720"/>
      <c r="G100" s="720"/>
    </row>
    <row r="101" spans="1:7" s="103" customFormat="1" ht="15">
      <c r="A101" s="422" t="s">
        <v>1473</v>
      </c>
      <c r="B101" s="102" t="s">
        <v>1494</v>
      </c>
      <c r="C101" s="718" t="s">
        <v>773</v>
      </c>
      <c r="D101" s="718"/>
      <c r="E101" s="719"/>
      <c r="F101" s="719"/>
      <c r="G101" s="719"/>
    </row>
    <row r="102" spans="1:7" s="77" customFormat="1" ht="28.5">
      <c r="A102" s="424" t="s">
        <v>1474</v>
      </c>
      <c r="B102" s="24" t="s">
        <v>169</v>
      </c>
      <c r="C102" s="424" t="s">
        <v>166</v>
      </c>
      <c r="D102" s="419" t="s">
        <v>451</v>
      </c>
      <c r="E102" s="78">
        <v>0</v>
      </c>
      <c r="F102" s="78">
        <v>0</v>
      </c>
      <c r="G102" s="79"/>
    </row>
    <row r="103" spans="1:7" s="77" customFormat="1" ht="28.5">
      <c r="A103" s="424" t="s">
        <v>1475</v>
      </c>
      <c r="B103" s="24" t="s">
        <v>481</v>
      </c>
      <c r="C103" s="424" t="s">
        <v>166</v>
      </c>
      <c r="D103" s="419" t="s">
        <v>451</v>
      </c>
      <c r="E103" s="78">
        <v>0</v>
      </c>
      <c r="F103" s="78">
        <v>0</v>
      </c>
      <c r="G103" s="79"/>
    </row>
    <row r="104" spans="1:7" s="77" customFormat="1" ht="18.75" customHeight="1">
      <c r="A104" s="424" t="s">
        <v>1476</v>
      </c>
      <c r="B104" s="24" t="s">
        <v>489</v>
      </c>
      <c r="C104" s="424" t="s">
        <v>166</v>
      </c>
      <c r="D104" s="424" t="s">
        <v>450</v>
      </c>
      <c r="E104" s="78">
        <v>0</v>
      </c>
      <c r="F104" s="78">
        <v>0</v>
      </c>
      <c r="G104" s="79"/>
    </row>
    <row r="105" spans="1:7" s="77" customFormat="1" ht="28.5">
      <c r="A105" s="424" t="s">
        <v>1477</v>
      </c>
      <c r="B105" s="24" t="s">
        <v>490</v>
      </c>
      <c r="C105" s="424" t="s">
        <v>166</v>
      </c>
      <c r="D105" s="419" t="s">
        <v>451</v>
      </c>
      <c r="E105" s="78">
        <v>0</v>
      </c>
      <c r="F105" s="78">
        <v>0</v>
      </c>
      <c r="G105" s="79"/>
    </row>
    <row r="106" spans="1:7" s="107" customFormat="1" ht="15">
      <c r="A106" s="422" t="s">
        <v>1490</v>
      </c>
      <c r="B106" s="102" t="s">
        <v>491</v>
      </c>
      <c r="C106" s="422" t="s">
        <v>166</v>
      </c>
      <c r="D106" s="422" t="s">
        <v>23</v>
      </c>
      <c r="E106" s="105">
        <f>(E104*E105)/1000</f>
        <v>0</v>
      </c>
      <c r="F106" s="105">
        <f>(F104*F105)/1000</f>
        <v>0</v>
      </c>
      <c r="G106" s="106"/>
    </row>
    <row r="107" spans="1:7">
      <c r="A107" s="720"/>
      <c r="B107" s="720"/>
      <c r="C107" s="720"/>
      <c r="D107" s="720"/>
      <c r="E107" s="720"/>
      <c r="F107" s="720"/>
      <c r="G107" s="720"/>
    </row>
    <row r="108" spans="1:7" s="103" customFormat="1" ht="15">
      <c r="A108" s="422" t="s">
        <v>1478</v>
      </c>
      <c r="B108" s="102" t="s">
        <v>1495</v>
      </c>
      <c r="C108" s="718" t="s">
        <v>773</v>
      </c>
      <c r="D108" s="718"/>
      <c r="E108" s="719"/>
      <c r="F108" s="719"/>
      <c r="G108" s="719"/>
    </row>
    <row r="109" spans="1:7" s="77" customFormat="1" ht="28.5">
      <c r="A109" s="424" t="s">
        <v>1479</v>
      </c>
      <c r="B109" s="24" t="s">
        <v>169</v>
      </c>
      <c r="C109" s="424" t="s">
        <v>166</v>
      </c>
      <c r="D109" s="419" t="s">
        <v>451</v>
      </c>
      <c r="E109" s="78">
        <v>0</v>
      </c>
      <c r="F109" s="78">
        <v>0</v>
      </c>
      <c r="G109" s="79"/>
    </row>
    <row r="110" spans="1:7" s="77" customFormat="1" ht="28.5">
      <c r="A110" s="424" t="s">
        <v>1480</v>
      </c>
      <c r="B110" s="24" t="s">
        <v>481</v>
      </c>
      <c r="C110" s="424" t="s">
        <v>166</v>
      </c>
      <c r="D110" s="419" t="s">
        <v>451</v>
      </c>
      <c r="E110" s="78">
        <v>0</v>
      </c>
      <c r="F110" s="78">
        <v>0</v>
      </c>
      <c r="G110" s="79"/>
    </row>
    <row r="111" spans="1:7" s="77" customFormat="1" ht="18.75" customHeight="1">
      <c r="A111" s="424" t="s">
        <v>1481</v>
      </c>
      <c r="B111" s="24" t="s">
        <v>489</v>
      </c>
      <c r="C111" s="424" t="s">
        <v>166</v>
      </c>
      <c r="D111" s="424" t="s">
        <v>450</v>
      </c>
      <c r="E111" s="78">
        <v>0</v>
      </c>
      <c r="F111" s="78">
        <v>0</v>
      </c>
      <c r="G111" s="79"/>
    </row>
    <row r="112" spans="1:7" s="77" customFormat="1" ht="28.5">
      <c r="A112" s="424" t="s">
        <v>1482</v>
      </c>
      <c r="B112" s="24" t="s">
        <v>490</v>
      </c>
      <c r="C112" s="424" t="s">
        <v>166</v>
      </c>
      <c r="D112" s="419" t="s">
        <v>451</v>
      </c>
      <c r="E112" s="78">
        <v>0</v>
      </c>
      <c r="F112" s="78">
        <v>0</v>
      </c>
      <c r="G112" s="79"/>
    </row>
    <row r="113" spans="1:7" s="107" customFormat="1" ht="15">
      <c r="A113" s="422" t="s">
        <v>1491</v>
      </c>
      <c r="B113" s="102" t="s">
        <v>491</v>
      </c>
      <c r="C113" s="422" t="s">
        <v>166</v>
      </c>
      <c r="D113" s="422" t="s">
        <v>23</v>
      </c>
      <c r="E113" s="105">
        <f>(E111*E112)/1000</f>
        <v>0</v>
      </c>
      <c r="F113" s="105">
        <f>(F111*F112)/1000</f>
        <v>0</v>
      </c>
      <c r="G113" s="106"/>
    </row>
    <row r="114" spans="1:7">
      <c r="A114" s="720"/>
      <c r="B114" s="720"/>
      <c r="C114" s="720"/>
      <c r="D114" s="720"/>
      <c r="E114" s="720"/>
      <c r="F114" s="720"/>
      <c r="G114" s="720"/>
    </row>
    <row r="115" spans="1:7" s="103" customFormat="1" ht="15">
      <c r="A115" s="422" t="s">
        <v>1483</v>
      </c>
      <c r="B115" s="102" t="s">
        <v>1496</v>
      </c>
      <c r="C115" s="718" t="s">
        <v>773</v>
      </c>
      <c r="D115" s="718"/>
      <c r="E115" s="719"/>
      <c r="F115" s="719"/>
      <c r="G115" s="719"/>
    </row>
    <row r="116" spans="1:7" s="77" customFormat="1" ht="28.5">
      <c r="A116" s="424" t="s">
        <v>1484</v>
      </c>
      <c r="B116" s="24" t="s">
        <v>169</v>
      </c>
      <c r="C116" s="424" t="s">
        <v>166</v>
      </c>
      <c r="D116" s="419" t="s">
        <v>451</v>
      </c>
      <c r="E116" s="78">
        <v>0</v>
      </c>
      <c r="F116" s="78">
        <v>0</v>
      </c>
      <c r="G116" s="79"/>
    </row>
    <row r="117" spans="1:7" s="77" customFormat="1" ht="28.5">
      <c r="A117" s="424" t="s">
        <v>1485</v>
      </c>
      <c r="B117" s="24" t="s">
        <v>481</v>
      </c>
      <c r="C117" s="424" t="s">
        <v>166</v>
      </c>
      <c r="D117" s="419" t="s">
        <v>451</v>
      </c>
      <c r="E117" s="78">
        <v>0</v>
      </c>
      <c r="F117" s="78">
        <v>0</v>
      </c>
      <c r="G117" s="79"/>
    </row>
    <row r="118" spans="1:7" s="77" customFormat="1" ht="18.75" customHeight="1">
      <c r="A118" s="424" t="s">
        <v>1486</v>
      </c>
      <c r="B118" s="24" t="s">
        <v>489</v>
      </c>
      <c r="C118" s="424" t="s">
        <v>166</v>
      </c>
      <c r="D118" s="424" t="s">
        <v>450</v>
      </c>
      <c r="E118" s="78">
        <v>0</v>
      </c>
      <c r="F118" s="78">
        <v>0</v>
      </c>
      <c r="G118" s="79"/>
    </row>
    <row r="119" spans="1:7" s="77" customFormat="1" ht="28.5">
      <c r="A119" s="424" t="s">
        <v>1487</v>
      </c>
      <c r="B119" s="24" t="s">
        <v>490</v>
      </c>
      <c r="C119" s="424" t="s">
        <v>166</v>
      </c>
      <c r="D119" s="419" t="s">
        <v>451</v>
      </c>
      <c r="E119" s="78">
        <v>0</v>
      </c>
      <c r="F119" s="78">
        <v>0</v>
      </c>
      <c r="G119" s="79"/>
    </row>
    <row r="120" spans="1:7" s="107" customFormat="1" ht="15">
      <c r="A120" s="422" t="s">
        <v>1492</v>
      </c>
      <c r="B120" s="102" t="s">
        <v>491</v>
      </c>
      <c r="C120" s="422" t="s">
        <v>166</v>
      </c>
      <c r="D120" s="422" t="s">
        <v>23</v>
      </c>
      <c r="E120" s="105">
        <f>(E118*E119)/1000</f>
        <v>0</v>
      </c>
      <c r="F120" s="105">
        <f>(F118*F119)/1000</f>
        <v>0</v>
      </c>
      <c r="G120" s="106"/>
    </row>
    <row r="121" spans="1:7">
      <c r="A121" s="720"/>
      <c r="B121" s="720"/>
      <c r="C121" s="720"/>
      <c r="D121" s="720"/>
      <c r="E121" s="720"/>
      <c r="F121" s="720"/>
      <c r="G121" s="720"/>
    </row>
    <row r="122" spans="1:7" s="103" customFormat="1" ht="15">
      <c r="A122" s="422" t="s">
        <v>1578</v>
      </c>
      <c r="B122" s="102" t="s">
        <v>1573</v>
      </c>
      <c r="C122" s="718" t="s">
        <v>773</v>
      </c>
      <c r="D122" s="718"/>
      <c r="E122" s="719"/>
      <c r="F122" s="719"/>
      <c r="G122" s="719"/>
    </row>
    <row r="123" spans="1:7" s="77" customFormat="1" ht="28.5">
      <c r="A123" s="424" t="s">
        <v>1579</v>
      </c>
      <c r="B123" s="24" t="s">
        <v>169</v>
      </c>
      <c r="C123" s="424" t="s">
        <v>166</v>
      </c>
      <c r="D123" s="419" t="s">
        <v>451</v>
      </c>
      <c r="E123" s="78">
        <v>0</v>
      </c>
      <c r="F123" s="78">
        <v>0</v>
      </c>
      <c r="G123" s="79"/>
    </row>
    <row r="124" spans="1:7" s="77" customFormat="1" ht="28.5">
      <c r="A124" s="424" t="s">
        <v>1580</v>
      </c>
      <c r="B124" s="24" t="s">
        <v>481</v>
      </c>
      <c r="C124" s="424" t="s">
        <v>166</v>
      </c>
      <c r="D124" s="419" t="s">
        <v>451</v>
      </c>
      <c r="E124" s="78">
        <v>0</v>
      </c>
      <c r="F124" s="78">
        <v>0</v>
      </c>
      <c r="G124" s="79"/>
    </row>
    <row r="125" spans="1:7" s="77" customFormat="1" ht="18.75" customHeight="1">
      <c r="A125" s="424" t="s">
        <v>1581</v>
      </c>
      <c r="B125" s="24" t="s">
        <v>489</v>
      </c>
      <c r="C125" s="424" t="s">
        <v>166</v>
      </c>
      <c r="D125" s="424" t="s">
        <v>450</v>
      </c>
      <c r="E125" s="78">
        <v>0</v>
      </c>
      <c r="F125" s="78">
        <v>0</v>
      </c>
      <c r="G125" s="79"/>
    </row>
    <row r="126" spans="1:7" s="77" customFormat="1" ht="28.5">
      <c r="A126" s="424" t="s">
        <v>1582</v>
      </c>
      <c r="B126" s="24" t="s">
        <v>490</v>
      </c>
      <c r="C126" s="424" t="s">
        <v>166</v>
      </c>
      <c r="D126" s="419" t="s">
        <v>451</v>
      </c>
      <c r="E126" s="78">
        <v>0</v>
      </c>
      <c r="F126" s="78">
        <v>0</v>
      </c>
      <c r="G126" s="79"/>
    </row>
    <row r="127" spans="1:7" s="107" customFormat="1" ht="15">
      <c r="A127" s="422" t="s">
        <v>1583</v>
      </c>
      <c r="B127" s="102" t="s">
        <v>491</v>
      </c>
      <c r="C127" s="422" t="s">
        <v>166</v>
      </c>
      <c r="D127" s="422" t="s">
        <v>23</v>
      </c>
      <c r="E127" s="105">
        <f>(E125*E126)/1000</f>
        <v>0</v>
      </c>
      <c r="F127" s="105">
        <f>(F125*F126)/1000</f>
        <v>0</v>
      </c>
      <c r="G127" s="106"/>
    </row>
    <row r="128" spans="1:7">
      <c r="A128" s="720"/>
      <c r="B128" s="720"/>
      <c r="C128" s="720"/>
      <c r="D128" s="720"/>
      <c r="E128" s="720"/>
      <c r="F128" s="720"/>
      <c r="G128" s="720"/>
    </row>
    <row r="129" spans="1:7" s="103" customFormat="1" ht="15">
      <c r="A129" s="422" t="s">
        <v>1584</v>
      </c>
      <c r="B129" s="102" t="s">
        <v>1574</v>
      </c>
      <c r="C129" s="718" t="s">
        <v>773</v>
      </c>
      <c r="D129" s="718"/>
      <c r="E129" s="719"/>
      <c r="F129" s="719"/>
      <c r="G129" s="719"/>
    </row>
    <row r="130" spans="1:7" s="77" customFormat="1" ht="28.5">
      <c r="A130" s="424" t="s">
        <v>1585</v>
      </c>
      <c r="B130" s="24" t="s">
        <v>169</v>
      </c>
      <c r="C130" s="424" t="s">
        <v>166</v>
      </c>
      <c r="D130" s="419" t="s">
        <v>451</v>
      </c>
      <c r="E130" s="78">
        <v>0</v>
      </c>
      <c r="F130" s="78">
        <v>0</v>
      </c>
      <c r="G130" s="79"/>
    </row>
    <row r="131" spans="1:7" s="77" customFormat="1" ht="28.5">
      <c r="A131" s="424" t="s">
        <v>1586</v>
      </c>
      <c r="B131" s="24" t="s">
        <v>481</v>
      </c>
      <c r="C131" s="424" t="s">
        <v>166</v>
      </c>
      <c r="D131" s="419" t="s">
        <v>451</v>
      </c>
      <c r="E131" s="78">
        <v>0</v>
      </c>
      <c r="F131" s="78">
        <v>0</v>
      </c>
      <c r="G131" s="79"/>
    </row>
    <row r="132" spans="1:7" s="77" customFormat="1" ht="18.75" customHeight="1">
      <c r="A132" s="424" t="s">
        <v>1587</v>
      </c>
      <c r="B132" s="24" t="s">
        <v>489</v>
      </c>
      <c r="C132" s="424" t="s">
        <v>166</v>
      </c>
      <c r="D132" s="424" t="s">
        <v>450</v>
      </c>
      <c r="E132" s="78">
        <v>0</v>
      </c>
      <c r="F132" s="78">
        <v>0</v>
      </c>
      <c r="G132" s="79"/>
    </row>
    <row r="133" spans="1:7" s="77" customFormat="1" ht="28.5">
      <c r="A133" s="424" t="s">
        <v>1588</v>
      </c>
      <c r="B133" s="24" t="s">
        <v>490</v>
      </c>
      <c r="C133" s="424" t="s">
        <v>166</v>
      </c>
      <c r="D133" s="419" t="s">
        <v>451</v>
      </c>
      <c r="E133" s="78">
        <v>0</v>
      </c>
      <c r="F133" s="78">
        <v>0</v>
      </c>
      <c r="G133" s="79"/>
    </row>
    <row r="134" spans="1:7" s="107" customFormat="1" ht="15">
      <c r="A134" s="422" t="s">
        <v>1589</v>
      </c>
      <c r="B134" s="102" t="s">
        <v>491</v>
      </c>
      <c r="C134" s="422" t="s">
        <v>166</v>
      </c>
      <c r="D134" s="422" t="s">
        <v>23</v>
      </c>
      <c r="E134" s="105">
        <f>(E132*E133)/1000</f>
        <v>0</v>
      </c>
      <c r="F134" s="105">
        <f>(F132*F133)/1000</f>
        <v>0</v>
      </c>
      <c r="G134" s="106"/>
    </row>
    <row r="135" spans="1:7">
      <c r="A135" s="720"/>
      <c r="B135" s="720"/>
      <c r="C135" s="720"/>
      <c r="D135" s="720"/>
      <c r="E135" s="720"/>
      <c r="F135" s="720"/>
      <c r="G135" s="720"/>
    </row>
    <row r="136" spans="1:7" s="103" customFormat="1" ht="15">
      <c r="A136" s="422" t="s">
        <v>1590</v>
      </c>
      <c r="B136" s="102" t="s">
        <v>1575</v>
      </c>
      <c r="C136" s="718" t="s">
        <v>773</v>
      </c>
      <c r="D136" s="718"/>
      <c r="E136" s="719"/>
      <c r="F136" s="719"/>
      <c r="G136" s="719"/>
    </row>
    <row r="137" spans="1:7" s="77" customFormat="1" ht="28.5">
      <c r="A137" s="424" t="s">
        <v>1591</v>
      </c>
      <c r="B137" s="24" t="s">
        <v>169</v>
      </c>
      <c r="C137" s="424" t="s">
        <v>166</v>
      </c>
      <c r="D137" s="419" t="s">
        <v>451</v>
      </c>
      <c r="E137" s="78">
        <v>0</v>
      </c>
      <c r="F137" s="78">
        <v>0</v>
      </c>
      <c r="G137" s="79"/>
    </row>
    <row r="138" spans="1:7" s="77" customFormat="1" ht="28.5">
      <c r="A138" s="424" t="s">
        <v>1592</v>
      </c>
      <c r="B138" s="24" t="s">
        <v>481</v>
      </c>
      <c r="C138" s="424" t="s">
        <v>166</v>
      </c>
      <c r="D138" s="419" t="s">
        <v>451</v>
      </c>
      <c r="E138" s="78">
        <v>0</v>
      </c>
      <c r="F138" s="78">
        <v>0</v>
      </c>
      <c r="G138" s="79"/>
    </row>
    <row r="139" spans="1:7" s="77" customFormat="1" ht="18.75" customHeight="1">
      <c r="A139" s="424" t="s">
        <v>1593</v>
      </c>
      <c r="B139" s="24" t="s">
        <v>489</v>
      </c>
      <c r="C139" s="424" t="s">
        <v>166</v>
      </c>
      <c r="D139" s="424" t="s">
        <v>450</v>
      </c>
      <c r="E139" s="78">
        <v>0</v>
      </c>
      <c r="F139" s="78">
        <v>0</v>
      </c>
      <c r="G139" s="79"/>
    </row>
    <row r="140" spans="1:7" s="77" customFormat="1" ht="28.5">
      <c r="A140" s="424" t="s">
        <v>1594</v>
      </c>
      <c r="B140" s="24" t="s">
        <v>490</v>
      </c>
      <c r="C140" s="424" t="s">
        <v>166</v>
      </c>
      <c r="D140" s="419" t="s">
        <v>451</v>
      </c>
      <c r="E140" s="78">
        <v>0</v>
      </c>
      <c r="F140" s="78">
        <v>0</v>
      </c>
      <c r="G140" s="79"/>
    </row>
    <row r="141" spans="1:7" s="107" customFormat="1" ht="15">
      <c r="A141" s="422" t="s">
        <v>1595</v>
      </c>
      <c r="B141" s="102" t="s">
        <v>491</v>
      </c>
      <c r="C141" s="422" t="s">
        <v>166</v>
      </c>
      <c r="D141" s="422" t="s">
        <v>23</v>
      </c>
      <c r="E141" s="105">
        <f>(E139*E140)/1000</f>
        <v>0</v>
      </c>
      <c r="F141" s="105">
        <f>(F139*F140)/1000</f>
        <v>0</v>
      </c>
      <c r="G141" s="106"/>
    </row>
    <row r="142" spans="1:7">
      <c r="A142" s="720"/>
      <c r="B142" s="720"/>
      <c r="C142" s="720"/>
      <c r="D142" s="720"/>
      <c r="E142" s="720"/>
      <c r="F142" s="720"/>
      <c r="G142" s="720"/>
    </row>
    <row r="143" spans="1:7" s="103" customFormat="1" ht="15">
      <c r="A143" s="422" t="s">
        <v>1596</v>
      </c>
      <c r="B143" s="102" t="s">
        <v>1576</v>
      </c>
      <c r="C143" s="718" t="s">
        <v>773</v>
      </c>
      <c r="D143" s="718"/>
      <c r="E143" s="719"/>
      <c r="F143" s="719"/>
      <c r="G143" s="719"/>
    </row>
    <row r="144" spans="1:7" s="77" customFormat="1" ht="28.5">
      <c r="A144" s="424" t="s">
        <v>1597</v>
      </c>
      <c r="B144" s="24" t="s">
        <v>169</v>
      </c>
      <c r="C144" s="424" t="s">
        <v>166</v>
      </c>
      <c r="D144" s="419" t="s">
        <v>451</v>
      </c>
      <c r="E144" s="78">
        <v>0</v>
      </c>
      <c r="F144" s="78">
        <v>0</v>
      </c>
      <c r="G144" s="79"/>
    </row>
    <row r="145" spans="1:7" s="77" customFormat="1" ht="28.5">
      <c r="A145" s="424" t="s">
        <v>1598</v>
      </c>
      <c r="B145" s="24" t="s">
        <v>481</v>
      </c>
      <c r="C145" s="424" t="s">
        <v>166</v>
      </c>
      <c r="D145" s="419" t="s">
        <v>451</v>
      </c>
      <c r="E145" s="78">
        <v>0</v>
      </c>
      <c r="F145" s="78">
        <v>0</v>
      </c>
      <c r="G145" s="79"/>
    </row>
    <row r="146" spans="1:7" s="77" customFormat="1" ht="18.75" customHeight="1">
      <c r="A146" s="424" t="s">
        <v>1599</v>
      </c>
      <c r="B146" s="24" t="s">
        <v>489</v>
      </c>
      <c r="C146" s="424" t="s">
        <v>166</v>
      </c>
      <c r="D146" s="424" t="s">
        <v>450</v>
      </c>
      <c r="E146" s="78">
        <v>0</v>
      </c>
      <c r="F146" s="78">
        <v>0</v>
      </c>
      <c r="G146" s="79"/>
    </row>
    <row r="147" spans="1:7" s="77" customFormat="1" ht="28.5">
      <c r="A147" s="424" t="s">
        <v>1600</v>
      </c>
      <c r="B147" s="24" t="s">
        <v>490</v>
      </c>
      <c r="C147" s="424" t="s">
        <v>166</v>
      </c>
      <c r="D147" s="419" t="s">
        <v>451</v>
      </c>
      <c r="E147" s="78">
        <v>0</v>
      </c>
      <c r="F147" s="78">
        <v>0</v>
      </c>
      <c r="G147" s="79"/>
    </row>
    <row r="148" spans="1:7" s="107" customFormat="1" ht="15">
      <c r="A148" s="422" t="s">
        <v>1601</v>
      </c>
      <c r="B148" s="102" t="s">
        <v>491</v>
      </c>
      <c r="C148" s="422" t="s">
        <v>166</v>
      </c>
      <c r="D148" s="422" t="s">
        <v>23</v>
      </c>
      <c r="E148" s="105">
        <f>(E146*E147)/1000</f>
        <v>0</v>
      </c>
      <c r="F148" s="105">
        <f>(F146*F147)/1000</f>
        <v>0</v>
      </c>
      <c r="G148" s="106"/>
    </row>
    <row r="149" spans="1:7">
      <c r="A149" s="720"/>
      <c r="B149" s="720"/>
      <c r="C149" s="720"/>
      <c r="D149" s="720"/>
      <c r="E149" s="720"/>
      <c r="F149" s="720"/>
      <c r="G149" s="720"/>
    </row>
    <row r="150" spans="1:7" s="103" customFormat="1" ht="15">
      <c r="A150" s="422" t="s">
        <v>1602</v>
      </c>
      <c r="B150" s="102" t="s">
        <v>1577</v>
      </c>
      <c r="C150" s="718" t="s">
        <v>773</v>
      </c>
      <c r="D150" s="718"/>
      <c r="E150" s="719"/>
      <c r="F150" s="719"/>
      <c r="G150" s="719"/>
    </row>
    <row r="151" spans="1:7" s="77" customFormat="1" ht="28.5">
      <c r="A151" s="424" t="s">
        <v>1603</v>
      </c>
      <c r="B151" s="24" t="s">
        <v>169</v>
      </c>
      <c r="C151" s="424" t="s">
        <v>166</v>
      </c>
      <c r="D151" s="419" t="s">
        <v>451</v>
      </c>
      <c r="E151" s="78">
        <v>0</v>
      </c>
      <c r="F151" s="78">
        <v>0</v>
      </c>
      <c r="G151" s="79"/>
    </row>
    <row r="152" spans="1:7" s="77" customFormat="1" ht="28.5">
      <c r="A152" s="424" t="s">
        <v>1604</v>
      </c>
      <c r="B152" s="24" t="s">
        <v>481</v>
      </c>
      <c r="C152" s="424" t="s">
        <v>166</v>
      </c>
      <c r="D152" s="419" t="s">
        <v>451</v>
      </c>
      <c r="E152" s="78">
        <v>0</v>
      </c>
      <c r="F152" s="78">
        <v>0</v>
      </c>
      <c r="G152" s="79"/>
    </row>
    <row r="153" spans="1:7" s="77" customFormat="1" ht="18.75" customHeight="1">
      <c r="A153" s="424" t="s">
        <v>1605</v>
      </c>
      <c r="B153" s="24" t="s">
        <v>489</v>
      </c>
      <c r="C153" s="424" t="s">
        <v>166</v>
      </c>
      <c r="D153" s="424" t="s">
        <v>450</v>
      </c>
      <c r="E153" s="78">
        <v>0</v>
      </c>
      <c r="F153" s="78">
        <v>0</v>
      </c>
      <c r="G153" s="79"/>
    </row>
    <row r="154" spans="1:7" s="77" customFormat="1" ht="28.5">
      <c r="A154" s="424" t="s">
        <v>1606</v>
      </c>
      <c r="B154" s="24" t="s">
        <v>490</v>
      </c>
      <c r="C154" s="424" t="s">
        <v>166</v>
      </c>
      <c r="D154" s="419" t="s">
        <v>451</v>
      </c>
      <c r="E154" s="78">
        <v>0</v>
      </c>
      <c r="F154" s="78">
        <v>0</v>
      </c>
      <c r="G154" s="79"/>
    </row>
    <row r="155" spans="1:7" s="107" customFormat="1" ht="15">
      <c r="A155" s="422" t="s">
        <v>1607</v>
      </c>
      <c r="B155" s="102" t="s">
        <v>491</v>
      </c>
      <c r="C155" s="422" t="s">
        <v>166</v>
      </c>
      <c r="D155" s="422" t="s">
        <v>23</v>
      </c>
      <c r="E155" s="105">
        <f>(E153*E154)/1000</f>
        <v>0</v>
      </c>
      <c r="F155" s="105">
        <f>(F153*F154)/1000</f>
        <v>0</v>
      </c>
      <c r="G155" s="106"/>
    </row>
    <row r="156" spans="1:7">
      <c r="A156" s="720"/>
      <c r="B156" s="720"/>
      <c r="C156" s="720"/>
      <c r="D156" s="720"/>
      <c r="E156" s="720"/>
      <c r="F156" s="720"/>
      <c r="G156" s="720"/>
    </row>
    <row r="157" spans="1:7" s="100" customFormat="1" ht="15" customHeight="1">
      <c r="A157" s="727" t="s">
        <v>485</v>
      </c>
      <c r="B157" s="729"/>
      <c r="C157" s="729"/>
      <c r="D157" s="729"/>
      <c r="E157" s="729"/>
      <c r="F157" s="729"/>
      <c r="G157" s="729"/>
    </row>
    <row r="158" spans="1:7" s="103" customFormat="1" ht="15">
      <c r="A158" s="101" t="s">
        <v>602</v>
      </c>
      <c r="B158" s="102" t="s">
        <v>503</v>
      </c>
      <c r="C158" s="718" t="s">
        <v>774</v>
      </c>
      <c r="D158" s="718"/>
      <c r="E158" s="719"/>
      <c r="F158" s="719"/>
      <c r="G158" s="719"/>
    </row>
    <row r="159" spans="1:7" s="77" customFormat="1" ht="28.5">
      <c r="A159" s="23" t="s">
        <v>178</v>
      </c>
      <c r="B159" s="24" t="s">
        <v>169</v>
      </c>
      <c r="C159" s="23" t="s">
        <v>166</v>
      </c>
      <c r="D159" s="26" t="s">
        <v>451</v>
      </c>
      <c r="E159" s="78">
        <v>0</v>
      </c>
      <c r="F159" s="78">
        <v>0</v>
      </c>
      <c r="G159" s="79"/>
    </row>
    <row r="160" spans="1:7" s="77" customFormat="1" ht="28.5">
      <c r="A160" s="23" t="s">
        <v>179</v>
      </c>
      <c r="B160" s="24" t="s">
        <v>481</v>
      </c>
      <c r="C160" s="23" t="s">
        <v>166</v>
      </c>
      <c r="D160" s="26" t="s">
        <v>451</v>
      </c>
      <c r="E160" s="78">
        <v>0</v>
      </c>
      <c r="F160" s="78">
        <v>0</v>
      </c>
      <c r="G160" s="79"/>
    </row>
    <row r="161" spans="1:7" s="77" customFormat="1" ht="18.75" customHeight="1">
      <c r="A161" s="23" t="s">
        <v>180</v>
      </c>
      <c r="B161" s="24" t="s">
        <v>486</v>
      </c>
      <c r="C161" s="23" t="s">
        <v>166</v>
      </c>
      <c r="D161" s="23" t="s">
        <v>450</v>
      </c>
      <c r="E161" s="78">
        <v>0</v>
      </c>
      <c r="F161" s="78">
        <v>0</v>
      </c>
      <c r="G161" s="79"/>
    </row>
    <row r="162" spans="1:7" s="77" customFormat="1" ht="28.5">
      <c r="A162" s="23" t="s">
        <v>181</v>
      </c>
      <c r="B162" s="24" t="s">
        <v>487</v>
      </c>
      <c r="C162" s="23" t="s">
        <v>166</v>
      </c>
      <c r="D162" s="26" t="s">
        <v>451</v>
      </c>
      <c r="E162" s="78">
        <v>0</v>
      </c>
      <c r="F162" s="78">
        <v>0</v>
      </c>
      <c r="G162" s="79"/>
    </row>
    <row r="163" spans="1:7" s="107" customFormat="1" ht="15">
      <c r="A163" s="101" t="s">
        <v>182</v>
      </c>
      <c r="B163" s="102" t="s">
        <v>493</v>
      </c>
      <c r="C163" s="101" t="s">
        <v>166</v>
      </c>
      <c r="D163" s="101" t="s">
        <v>23</v>
      </c>
      <c r="E163" s="105">
        <f>(E161*E162)/1000</f>
        <v>0</v>
      </c>
      <c r="F163" s="105">
        <f>(F161*F162)/1000</f>
        <v>0</v>
      </c>
      <c r="G163" s="106"/>
    </row>
    <row r="164" spans="1:7">
      <c r="A164" s="720"/>
      <c r="B164" s="720"/>
      <c r="C164" s="720"/>
      <c r="D164" s="720"/>
      <c r="E164" s="720"/>
      <c r="F164" s="720"/>
      <c r="G164" s="720"/>
    </row>
    <row r="165" spans="1:7" s="103" customFormat="1" ht="15">
      <c r="A165" s="101" t="s">
        <v>655</v>
      </c>
      <c r="B165" s="102" t="s">
        <v>528</v>
      </c>
      <c r="C165" s="718" t="s">
        <v>774</v>
      </c>
      <c r="D165" s="718"/>
      <c r="E165" s="719"/>
      <c r="F165" s="719"/>
      <c r="G165" s="719"/>
    </row>
    <row r="166" spans="1:7" s="77" customFormat="1" ht="28.5">
      <c r="A166" s="23" t="s">
        <v>185</v>
      </c>
      <c r="B166" s="24" t="s">
        <v>169</v>
      </c>
      <c r="C166" s="23" t="s">
        <v>166</v>
      </c>
      <c r="D166" s="26" t="s">
        <v>451</v>
      </c>
      <c r="E166" s="78">
        <v>0</v>
      </c>
      <c r="F166" s="78">
        <v>0</v>
      </c>
      <c r="G166" s="79"/>
    </row>
    <row r="167" spans="1:7" s="77" customFormat="1" ht="28.5">
      <c r="A167" s="23" t="s">
        <v>186</v>
      </c>
      <c r="B167" s="24" t="s">
        <v>481</v>
      </c>
      <c r="C167" s="23" t="s">
        <v>166</v>
      </c>
      <c r="D167" s="26" t="s">
        <v>451</v>
      </c>
      <c r="E167" s="78">
        <v>0</v>
      </c>
      <c r="F167" s="78">
        <v>0</v>
      </c>
      <c r="G167" s="79"/>
    </row>
    <row r="168" spans="1:7" s="77" customFormat="1" ht="18.75" customHeight="1">
      <c r="A168" s="23" t="s">
        <v>187</v>
      </c>
      <c r="B168" s="24" t="s">
        <v>486</v>
      </c>
      <c r="C168" s="23" t="s">
        <v>166</v>
      </c>
      <c r="D168" s="23" t="s">
        <v>450</v>
      </c>
      <c r="E168" s="78">
        <v>0</v>
      </c>
      <c r="F168" s="78">
        <v>0</v>
      </c>
      <c r="G168" s="79"/>
    </row>
    <row r="169" spans="1:7" s="77" customFormat="1" ht="28.5">
      <c r="A169" s="23" t="s">
        <v>188</v>
      </c>
      <c r="B169" s="24" t="s">
        <v>487</v>
      </c>
      <c r="C169" s="23" t="s">
        <v>166</v>
      </c>
      <c r="D169" s="26" t="s">
        <v>451</v>
      </c>
      <c r="E169" s="78">
        <v>0</v>
      </c>
      <c r="F169" s="78">
        <v>0</v>
      </c>
      <c r="G169" s="79"/>
    </row>
    <row r="170" spans="1:7" s="107" customFormat="1" ht="15">
      <c r="A170" s="101" t="s">
        <v>189</v>
      </c>
      <c r="B170" s="102" t="s">
        <v>493</v>
      </c>
      <c r="C170" s="101" t="s">
        <v>166</v>
      </c>
      <c r="D170" s="101" t="s">
        <v>23</v>
      </c>
      <c r="E170" s="105">
        <f>(E168*E169)/1000</f>
        <v>0</v>
      </c>
      <c r="F170" s="105">
        <f>(F168*F169)/1000</f>
        <v>0</v>
      </c>
      <c r="G170" s="106"/>
    </row>
    <row r="171" spans="1:7">
      <c r="A171" s="720"/>
      <c r="B171" s="720"/>
      <c r="C171" s="720"/>
      <c r="D171" s="720"/>
      <c r="E171" s="720"/>
      <c r="F171" s="720"/>
      <c r="G171" s="720"/>
    </row>
    <row r="172" spans="1:7" s="103" customFormat="1" ht="15">
      <c r="A172" s="101" t="s">
        <v>191</v>
      </c>
      <c r="B172" s="102" t="s">
        <v>529</v>
      </c>
      <c r="C172" s="718" t="s">
        <v>774</v>
      </c>
      <c r="D172" s="718"/>
      <c r="E172" s="719"/>
      <c r="F172" s="719"/>
      <c r="G172" s="719"/>
    </row>
    <row r="173" spans="1:7" s="77" customFormat="1" ht="28.5">
      <c r="A173" s="23" t="s">
        <v>192</v>
      </c>
      <c r="B173" s="24" t="s">
        <v>169</v>
      </c>
      <c r="C173" s="23" t="s">
        <v>166</v>
      </c>
      <c r="D173" s="26" t="s">
        <v>451</v>
      </c>
      <c r="E173" s="78">
        <v>0</v>
      </c>
      <c r="F173" s="78">
        <v>0</v>
      </c>
      <c r="G173" s="79"/>
    </row>
    <row r="174" spans="1:7" s="77" customFormat="1" ht="28.5">
      <c r="A174" s="23" t="s">
        <v>193</v>
      </c>
      <c r="B174" s="24" t="s">
        <v>481</v>
      </c>
      <c r="C174" s="23" t="s">
        <v>166</v>
      </c>
      <c r="D174" s="26" t="s">
        <v>451</v>
      </c>
      <c r="E174" s="78">
        <v>0</v>
      </c>
      <c r="F174" s="78">
        <v>0</v>
      </c>
      <c r="G174" s="79"/>
    </row>
    <row r="175" spans="1:7" s="77" customFormat="1" ht="18.75" customHeight="1">
      <c r="A175" s="23" t="s">
        <v>194</v>
      </c>
      <c r="B175" s="24" t="s">
        <v>486</v>
      </c>
      <c r="C175" s="23" t="s">
        <v>166</v>
      </c>
      <c r="D175" s="23" t="s">
        <v>450</v>
      </c>
      <c r="E175" s="78">
        <v>0</v>
      </c>
      <c r="F175" s="78">
        <v>0</v>
      </c>
      <c r="G175" s="79"/>
    </row>
    <row r="176" spans="1:7" s="77" customFormat="1" ht="28.5">
      <c r="A176" s="23" t="s">
        <v>195</v>
      </c>
      <c r="B176" s="24" t="s">
        <v>487</v>
      </c>
      <c r="C176" s="23" t="s">
        <v>166</v>
      </c>
      <c r="D176" s="26" t="s">
        <v>451</v>
      </c>
      <c r="E176" s="78">
        <v>0</v>
      </c>
      <c r="F176" s="78">
        <v>0</v>
      </c>
      <c r="G176" s="79"/>
    </row>
    <row r="177" spans="1:7" s="107" customFormat="1" ht="15">
      <c r="A177" s="101" t="s">
        <v>196</v>
      </c>
      <c r="B177" s="102" t="s">
        <v>493</v>
      </c>
      <c r="C177" s="101" t="s">
        <v>166</v>
      </c>
      <c r="D177" s="101" t="s">
        <v>23</v>
      </c>
      <c r="E177" s="105">
        <f>(E175*E176)/1000</f>
        <v>0</v>
      </c>
      <c r="F177" s="105">
        <f>(F175*F176)/1000</f>
        <v>0</v>
      </c>
      <c r="G177" s="106"/>
    </row>
    <row r="178" spans="1:7">
      <c r="A178" s="720"/>
      <c r="B178" s="720"/>
      <c r="C178" s="720"/>
      <c r="D178" s="720"/>
      <c r="E178" s="720"/>
      <c r="F178" s="720"/>
      <c r="G178" s="720"/>
    </row>
    <row r="179" spans="1:7" s="103" customFormat="1" ht="15">
      <c r="A179" s="101" t="s">
        <v>656</v>
      </c>
      <c r="B179" s="102" t="s">
        <v>530</v>
      </c>
      <c r="C179" s="718" t="s">
        <v>774</v>
      </c>
      <c r="D179" s="718"/>
      <c r="E179" s="719"/>
      <c r="F179" s="719"/>
      <c r="G179" s="719"/>
    </row>
    <row r="180" spans="1:7" s="77" customFormat="1" ht="28.5">
      <c r="A180" s="23" t="s">
        <v>198</v>
      </c>
      <c r="B180" s="24" t="s">
        <v>169</v>
      </c>
      <c r="C180" s="23" t="s">
        <v>166</v>
      </c>
      <c r="D180" s="26" t="s">
        <v>451</v>
      </c>
      <c r="E180" s="78">
        <v>0</v>
      </c>
      <c r="F180" s="78">
        <v>0</v>
      </c>
      <c r="G180" s="79"/>
    </row>
    <row r="181" spans="1:7" s="77" customFormat="1" ht="28.5">
      <c r="A181" s="23" t="s">
        <v>199</v>
      </c>
      <c r="B181" s="24" t="s">
        <v>481</v>
      </c>
      <c r="C181" s="23" t="s">
        <v>166</v>
      </c>
      <c r="D181" s="26" t="s">
        <v>451</v>
      </c>
      <c r="E181" s="78">
        <v>0</v>
      </c>
      <c r="F181" s="78">
        <v>0</v>
      </c>
      <c r="G181" s="79"/>
    </row>
    <row r="182" spans="1:7" s="77" customFormat="1" ht="18.75" customHeight="1">
      <c r="A182" s="23" t="s">
        <v>200</v>
      </c>
      <c r="B182" s="24" t="s">
        <v>486</v>
      </c>
      <c r="C182" s="23" t="s">
        <v>166</v>
      </c>
      <c r="D182" s="23" t="s">
        <v>450</v>
      </c>
      <c r="E182" s="78">
        <v>0</v>
      </c>
      <c r="F182" s="78">
        <v>0</v>
      </c>
      <c r="G182" s="79"/>
    </row>
    <row r="183" spans="1:7" s="77" customFormat="1" ht="28.5">
      <c r="A183" s="23" t="s">
        <v>201</v>
      </c>
      <c r="B183" s="24" t="s">
        <v>487</v>
      </c>
      <c r="C183" s="23" t="s">
        <v>166</v>
      </c>
      <c r="D183" s="26" t="s">
        <v>451</v>
      </c>
      <c r="E183" s="78">
        <v>0</v>
      </c>
      <c r="F183" s="78">
        <v>0</v>
      </c>
      <c r="G183" s="79"/>
    </row>
    <row r="184" spans="1:7" s="107" customFormat="1" ht="15">
      <c r="A184" s="101" t="s">
        <v>202</v>
      </c>
      <c r="B184" s="102" t="s">
        <v>493</v>
      </c>
      <c r="C184" s="101" t="s">
        <v>166</v>
      </c>
      <c r="D184" s="101" t="s">
        <v>23</v>
      </c>
      <c r="E184" s="105">
        <f>(E182*E183)/1000</f>
        <v>0</v>
      </c>
      <c r="F184" s="105">
        <f>(F182*F183)/1000</f>
        <v>0</v>
      </c>
      <c r="G184" s="106"/>
    </row>
    <row r="185" spans="1:7">
      <c r="A185" s="720"/>
      <c r="B185" s="720"/>
      <c r="C185" s="720"/>
      <c r="D185" s="720"/>
      <c r="E185" s="720"/>
      <c r="F185" s="720"/>
      <c r="G185" s="720"/>
    </row>
    <row r="186" spans="1:7" s="103" customFormat="1" ht="15">
      <c r="A186" s="101" t="s">
        <v>657</v>
      </c>
      <c r="B186" s="102" t="s">
        <v>531</v>
      </c>
      <c r="C186" s="718" t="s">
        <v>774</v>
      </c>
      <c r="D186" s="718"/>
      <c r="E186" s="719"/>
      <c r="F186" s="719"/>
      <c r="G186" s="719"/>
    </row>
    <row r="187" spans="1:7" s="77" customFormat="1" ht="28.5">
      <c r="A187" s="23" t="s">
        <v>203</v>
      </c>
      <c r="B187" s="24" t="s">
        <v>169</v>
      </c>
      <c r="C187" s="23" t="s">
        <v>166</v>
      </c>
      <c r="D187" s="26" t="s">
        <v>451</v>
      </c>
      <c r="E187" s="78">
        <v>0</v>
      </c>
      <c r="F187" s="78">
        <v>0</v>
      </c>
      <c r="G187" s="79"/>
    </row>
    <row r="188" spans="1:7" s="77" customFormat="1" ht="28.5">
      <c r="A188" s="23" t="s">
        <v>204</v>
      </c>
      <c r="B188" s="24" t="s">
        <v>481</v>
      </c>
      <c r="C188" s="23" t="s">
        <v>166</v>
      </c>
      <c r="D188" s="26" t="s">
        <v>451</v>
      </c>
      <c r="E188" s="78">
        <v>0</v>
      </c>
      <c r="F188" s="78">
        <v>0</v>
      </c>
      <c r="G188" s="79"/>
    </row>
    <row r="189" spans="1:7" s="77" customFormat="1" ht="18.75" customHeight="1">
      <c r="A189" s="23" t="s">
        <v>205</v>
      </c>
      <c r="B189" s="24" t="s">
        <v>486</v>
      </c>
      <c r="C189" s="23" t="s">
        <v>166</v>
      </c>
      <c r="D189" s="23" t="s">
        <v>450</v>
      </c>
      <c r="E189" s="78">
        <v>0</v>
      </c>
      <c r="F189" s="78">
        <v>0</v>
      </c>
      <c r="G189" s="79"/>
    </row>
    <row r="190" spans="1:7" s="77" customFormat="1" ht="28.5">
      <c r="A190" s="23" t="s">
        <v>206</v>
      </c>
      <c r="B190" s="24" t="s">
        <v>487</v>
      </c>
      <c r="C190" s="23" t="s">
        <v>166</v>
      </c>
      <c r="D190" s="26" t="s">
        <v>451</v>
      </c>
      <c r="E190" s="78">
        <v>0</v>
      </c>
      <c r="F190" s="78">
        <v>0</v>
      </c>
      <c r="G190" s="79"/>
    </row>
    <row r="191" spans="1:7" s="107" customFormat="1" ht="15">
      <c r="A191" s="101" t="s">
        <v>207</v>
      </c>
      <c r="B191" s="102" t="s">
        <v>493</v>
      </c>
      <c r="C191" s="101" t="s">
        <v>166</v>
      </c>
      <c r="D191" s="101" t="s">
        <v>23</v>
      </c>
      <c r="E191" s="105">
        <f>(E189*E190)/1000</f>
        <v>0</v>
      </c>
      <c r="F191" s="105">
        <f>(F189*F190)/1000</f>
        <v>0</v>
      </c>
      <c r="G191" s="106"/>
    </row>
    <row r="192" spans="1:7">
      <c r="A192" s="720"/>
      <c r="B192" s="720"/>
      <c r="C192" s="720"/>
      <c r="D192" s="720"/>
      <c r="E192" s="720"/>
      <c r="F192" s="720"/>
      <c r="G192" s="720"/>
    </row>
    <row r="193" spans="1:7" s="103" customFormat="1" ht="15">
      <c r="A193" s="101" t="s">
        <v>208</v>
      </c>
      <c r="B193" s="102" t="s">
        <v>532</v>
      </c>
      <c r="C193" s="718" t="s">
        <v>774</v>
      </c>
      <c r="D193" s="718"/>
      <c r="E193" s="719"/>
      <c r="F193" s="719"/>
      <c r="G193" s="719"/>
    </row>
    <row r="194" spans="1:7" s="77" customFormat="1" ht="28.5">
      <c r="A194" s="23" t="s">
        <v>209</v>
      </c>
      <c r="B194" s="24" t="s">
        <v>169</v>
      </c>
      <c r="C194" s="23" t="s">
        <v>166</v>
      </c>
      <c r="D194" s="26" t="s">
        <v>451</v>
      </c>
      <c r="E194" s="78">
        <v>0</v>
      </c>
      <c r="F194" s="78">
        <v>0</v>
      </c>
      <c r="G194" s="79"/>
    </row>
    <row r="195" spans="1:7" s="77" customFormat="1" ht="28.5">
      <c r="A195" s="23" t="s">
        <v>210</v>
      </c>
      <c r="B195" s="24" t="s">
        <v>481</v>
      </c>
      <c r="C195" s="23" t="s">
        <v>166</v>
      </c>
      <c r="D195" s="26" t="s">
        <v>451</v>
      </c>
      <c r="E195" s="78">
        <v>0</v>
      </c>
      <c r="F195" s="78">
        <v>0</v>
      </c>
      <c r="G195" s="79"/>
    </row>
    <row r="196" spans="1:7" s="77" customFormat="1" ht="18.75" customHeight="1">
      <c r="A196" s="23" t="s">
        <v>211</v>
      </c>
      <c r="B196" s="24" t="s">
        <v>486</v>
      </c>
      <c r="C196" s="23" t="s">
        <v>166</v>
      </c>
      <c r="D196" s="23" t="s">
        <v>450</v>
      </c>
      <c r="E196" s="78">
        <v>0</v>
      </c>
      <c r="F196" s="78">
        <v>0</v>
      </c>
      <c r="G196" s="79"/>
    </row>
    <row r="197" spans="1:7" s="77" customFormat="1" ht="28.5">
      <c r="A197" s="23" t="s">
        <v>212</v>
      </c>
      <c r="B197" s="24" t="s">
        <v>487</v>
      </c>
      <c r="C197" s="23" t="s">
        <v>166</v>
      </c>
      <c r="D197" s="26" t="s">
        <v>451</v>
      </c>
      <c r="E197" s="78">
        <v>0</v>
      </c>
      <c r="F197" s="78">
        <v>0</v>
      </c>
      <c r="G197" s="79"/>
    </row>
    <row r="198" spans="1:7" s="107" customFormat="1" ht="15">
      <c r="A198" s="101" t="s">
        <v>213</v>
      </c>
      <c r="B198" s="102" t="s">
        <v>493</v>
      </c>
      <c r="C198" s="101" t="s">
        <v>166</v>
      </c>
      <c r="D198" s="101" t="s">
        <v>23</v>
      </c>
      <c r="E198" s="105">
        <f>(E196*E197)/1000</f>
        <v>0</v>
      </c>
      <c r="F198" s="105">
        <f>(F196*F197)/1000</f>
        <v>0</v>
      </c>
      <c r="G198" s="106"/>
    </row>
    <row r="199" spans="1:7">
      <c r="A199" s="720"/>
      <c r="B199" s="720"/>
      <c r="C199" s="720"/>
      <c r="D199" s="720"/>
      <c r="E199" s="720"/>
      <c r="F199" s="720"/>
      <c r="G199" s="720"/>
    </row>
    <row r="200" spans="1:7" s="103" customFormat="1" ht="15">
      <c r="A200" s="101" t="s">
        <v>214</v>
      </c>
      <c r="B200" s="102" t="s">
        <v>533</v>
      </c>
      <c r="C200" s="718" t="s">
        <v>774</v>
      </c>
      <c r="D200" s="718"/>
      <c r="E200" s="719"/>
      <c r="F200" s="719"/>
      <c r="G200" s="719"/>
    </row>
    <row r="201" spans="1:7" s="77" customFormat="1" ht="28.5">
      <c r="A201" s="23" t="s">
        <v>215</v>
      </c>
      <c r="B201" s="24" t="s">
        <v>169</v>
      </c>
      <c r="C201" s="23" t="s">
        <v>166</v>
      </c>
      <c r="D201" s="26" t="s">
        <v>451</v>
      </c>
      <c r="E201" s="78">
        <v>0</v>
      </c>
      <c r="F201" s="78">
        <v>0</v>
      </c>
      <c r="G201" s="79"/>
    </row>
    <row r="202" spans="1:7" s="77" customFormat="1" ht="28.5">
      <c r="A202" s="23" t="s">
        <v>216</v>
      </c>
      <c r="B202" s="24" t="s">
        <v>481</v>
      </c>
      <c r="C202" s="23" t="s">
        <v>166</v>
      </c>
      <c r="D202" s="26" t="s">
        <v>451</v>
      </c>
      <c r="E202" s="78">
        <v>0</v>
      </c>
      <c r="F202" s="78">
        <v>0</v>
      </c>
      <c r="G202" s="79"/>
    </row>
    <row r="203" spans="1:7" s="77" customFormat="1" ht="18.75" customHeight="1">
      <c r="A203" s="23" t="s">
        <v>217</v>
      </c>
      <c r="B203" s="24" t="s">
        <v>486</v>
      </c>
      <c r="C203" s="23" t="s">
        <v>166</v>
      </c>
      <c r="D203" s="23" t="s">
        <v>450</v>
      </c>
      <c r="E203" s="78">
        <v>0</v>
      </c>
      <c r="F203" s="78">
        <v>0</v>
      </c>
      <c r="G203" s="79"/>
    </row>
    <row r="204" spans="1:7" s="77" customFormat="1" ht="28.5">
      <c r="A204" s="23" t="s">
        <v>218</v>
      </c>
      <c r="B204" s="24" t="s">
        <v>487</v>
      </c>
      <c r="C204" s="23" t="s">
        <v>166</v>
      </c>
      <c r="D204" s="26" t="s">
        <v>451</v>
      </c>
      <c r="E204" s="78">
        <v>0</v>
      </c>
      <c r="F204" s="78">
        <v>0</v>
      </c>
      <c r="G204" s="79"/>
    </row>
    <row r="205" spans="1:7" s="107" customFormat="1" ht="15">
      <c r="A205" s="101" t="s">
        <v>219</v>
      </c>
      <c r="B205" s="102" t="s">
        <v>493</v>
      </c>
      <c r="C205" s="101" t="s">
        <v>166</v>
      </c>
      <c r="D205" s="101" t="s">
        <v>23</v>
      </c>
      <c r="E205" s="105">
        <f>(E203*E204)/1000</f>
        <v>0</v>
      </c>
      <c r="F205" s="105">
        <f>(F203*F204)/1000</f>
        <v>0</v>
      </c>
      <c r="G205" s="106"/>
    </row>
    <row r="206" spans="1:7">
      <c r="A206" s="720"/>
      <c r="B206" s="720"/>
      <c r="C206" s="720"/>
      <c r="D206" s="720"/>
      <c r="E206" s="720"/>
      <c r="F206" s="720"/>
      <c r="G206" s="720"/>
    </row>
    <row r="207" spans="1:7" s="103" customFormat="1" ht="15">
      <c r="A207" s="101" t="s">
        <v>220</v>
      </c>
      <c r="B207" s="102" t="s">
        <v>534</v>
      </c>
      <c r="C207" s="718" t="s">
        <v>774</v>
      </c>
      <c r="D207" s="718"/>
      <c r="E207" s="719"/>
      <c r="F207" s="719"/>
      <c r="G207" s="719"/>
    </row>
    <row r="208" spans="1:7" s="77" customFormat="1" ht="28.5">
      <c r="A208" s="23" t="s">
        <v>221</v>
      </c>
      <c r="B208" s="24" t="s">
        <v>169</v>
      </c>
      <c r="C208" s="23" t="s">
        <v>166</v>
      </c>
      <c r="D208" s="26" t="s">
        <v>451</v>
      </c>
      <c r="E208" s="78">
        <v>0</v>
      </c>
      <c r="F208" s="78">
        <v>0</v>
      </c>
      <c r="G208" s="79"/>
    </row>
    <row r="209" spans="1:7" s="77" customFormat="1" ht="28.5">
      <c r="A209" s="23" t="s">
        <v>222</v>
      </c>
      <c r="B209" s="24" t="s">
        <v>481</v>
      </c>
      <c r="C209" s="23" t="s">
        <v>166</v>
      </c>
      <c r="D209" s="26" t="s">
        <v>451</v>
      </c>
      <c r="E209" s="78">
        <v>0</v>
      </c>
      <c r="F209" s="78">
        <v>0</v>
      </c>
      <c r="G209" s="79"/>
    </row>
    <row r="210" spans="1:7" s="77" customFormat="1" ht="18.75" customHeight="1">
      <c r="A210" s="23" t="s">
        <v>223</v>
      </c>
      <c r="B210" s="24" t="s">
        <v>486</v>
      </c>
      <c r="C210" s="23" t="s">
        <v>166</v>
      </c>
      <c r="D210" s="23" t="s">
        <v>450</v>
      </c>
      <c r="E210" s="78">
        <v>0</v>
      </c>
      <c r="F210" s="78">
        <v>0</v>
      </c>
      <c r="G210" s="79"/>
    </row>
    <row r="211" spans="1:7" s="77" customFormat="1" ht="28.5">
      <c r="A211" s="23" t="s">
        <v>224</v>
      </c>
      <c r="B211" s="24" t="s">
        <v>487</v>
      </c>
      <c r="C211" s="23" t="s">
        <v>166</v>
      </c>
      <c r="D211" s="26" t="s">
        <v>451</v>
      </c>
      <c r="E211" s="78">
        <v>0</v>
      </c>
      <c r="F211" s="78">
        <v>0</v>
      </c>
      <c r="G211" s="79"/>
    </row>
    <row r="212" spans="1:7" s="107" customFormat="1" ht="15">
      <c r="A212" s="101" t="s">
        <v>225</v>
      </c>
      <c r="B212" s="102" t="s">
        <v>493</v>
      </c>
      <c r="C212" s="101" t="s">
        <v>166</v>
      </c>
      <c r="D212" s="101" t="s">
        <v>23</v>
      </c>
      <c r="E212" s="105">
        <f>(E210*E211)/1000</f>
        <v>0</v>
      </c>
      <c r="F212" s="105">
        <f>(F210*F211)/1000</f>
        <v>0</v>
      </c>
      <c r="G212" s="106"/>
    </row>
    <row r="213" spans="1:7">
      <c r="A213" s="720"/>
      <c r="B213" s="720"/>
      <c r="C213" s="720"/>
      <c r="D213" s="720"/>
      <c r="E213" s="720"/>
      <c r="F213" s="720"/>
      <c r="G213" s="720"/>
    </row>
    <row r="214" spans="1:7" s="103" customFormat="1" ht="15">
      <c r="A214" s="101" t="s">
        <v>226</v>
      </c>
      <c r="B214" s="102" t="s">
        <v>535</v>
      </c>
      <c r="C214" s="718" t="s">
        <v>774</v>
      </c>
      <c r="D214" s="718"/>
      <c r="E214" s="719"/>
      <c r="F214" s="719"/>
      <c r="G214" s="719"/>
    </row>
    <row r="215" spans="1:7" s="77" customFormat="1" ht="28.5">
      <c r="A215" s="23" t="s">
        <v>227</v>
      </c>
      <c r="B215" s="24" t="s">
        <v>169</v>
      </c>
      <c r="C215" s="23" t="s">
        <v>166</v>
      </c>
      <c r="D215" s="26" t="s">
        <v>451</v>
      </c>
      <c r="E215" s="78">
        <v>0</v>
      </c>
      <c r="F215" s="78">
        <v>0</v>
      </c>
      <c r="G215" s="79"/>
    </row>
    <row r="216" spans="1:7" s="77" customFormat="1" ht="28.5">
      <c r="A216" s="23" t="s">
        <v>228</v>
      </c>
      <c r="B216" s="24" t="s">
        <v>481</v>
      </c>
      <c r="C216" s="23" t="s">
        <v>166</v>
      </c>
      <c r="D216" s="26" t="s">
        <v>451</v>
      </c>
      <c r="E216" s="78">
        <v>0</v>
      </c>
      <c r="F216" s="78">
        <v>0</v>
      </c>
      <c r="G216" s="79"/>
    </row>
    <row r="217" spans="1:7" s="77" customFormat="1" ht="18.75" customHeight="1">
      <c r="A217" s="23" t="s">
        <v>229</v>
      </c>
      <c r="B217" s="24" t="s">
        <v>486</v>
      </c>
      <c r="C217" s="23" t="s">
        <v>166</v>
      </c>
      <c r="D217" s="23" t="s">
        <v>450</v>
      </c>
      <c r="E217" s="78">
        <v>0</v>
      </c>
      <c r="F217" s="78">
        <v>0</v>
      </c>
      <c r="G217" s="79"/>
    </row>
    <row r="218" spans="1:7" s="77" customFormat="1" ht="28.5">
      <c r="A218" s="23" t="s">
        <v>230</v>
      </c>
      <c r="B218" s="24" t="s">
        <v>487</v>
      </c>
      <c r="C218" s="23" t="s">
        <v>166</v>
      </c>
      <c r="D218" s="26" t="s">
        <v>451</v>
      </c>
      <c r="E218" s="78">
        <v>0</v>
      </c>
      <c r="F218" s="78">
        <v>0</v>
      </c>
      <c r="G218" s="79"/>
    </row>
    <row r="219" spans="1:7" s="107" customFormat="1" ht="15">
      <c r="A219" s="101" t="s">
        <v>231</v>
      </c>
      <c r="B219" s="102" t="s">
        <v>493</v>
      </c>
      <c r="C219" s="101" t="s">
        <v>166</v>
      </c>
      <c r="D219" s="101" t="s">
        <v>23</v>
      </c>
      <c r="E219" s="105">
        <f>(E217*E218)/1000</f>
        <v>0</v>
      </c>
      <c r="F219" s="105">
        <f>(F217*F218)/1000</f>
        <v>0</v>
      </c>
      <c r="G219" s="106"/>
    </row>
    <row r="220" spans="1:7">
      <c r="A220" s="720"/>
      <c r="B220" s="720"/>
      <c r="C220" s="720"/>
      <c r="D220" s="720"/>
      <c r="E220" s="720"/>
      <c r="F220" s="720"/>
      <c r="G220" s="720"/>
    </row>
    <row r="221" spans="1:7" s="103" customFormat="1" ht="15">
      <c r="A221" s="101" t="s">
        <v>232</v>
      </c>
      <c r="B221" s="102" t="s">
        <v>536</v>
      </c>
      <c r="C221" s="718" t="s">
        <v>774</v>
      </c>
      <c r="D221" s="718"/>
      <c r="E221" s="719"/>
      <c r="F221" s="719"/>
      <c r="G221" s="719"/>
    </row>
    <row r="222" spans="1:7" s="77" customFormat="1" ht="28.5">
      <c r="A222" s="23" t="s">
        <v>233</v>
      </c>
      <c r="B222" s="24" t="s">
        <v>169</v>
      </c>
      <c r="C222" s="23" t="s">
        <v>166</v>
      </c>
      <c r="D222" s="26" t="s">
        <v>451</v>
      </c>
      <c r="E222" s="78">
        <v>0</v>
      </c>
      <c r="F222" s="78">
        <v>0</v>
      </c>
      <c r="G222" s="79"/>
    </row>
    <row r="223" spans="1:7" s="77" customFormat="1" ht="28.5">
      <c r="A223" s="23" t="s">
        <v>234</v>
      </c>
      <c r="B223" s="24" t="s">
        <v>481</v>
      </c>
      <c r="C223" s="23" t="s">
        <v>166</v>
      </c>
      <c r="D223" s="26" t="s">
        <v>451</v>
      </c>
      <c r="E223" s="78">
        <v>0</v>
      </c>
      <c r="F223" s="78">
        <v>0</v>
      </c>
      <c r="G223" s="79"/>
    </row>
    <row r="224" spans="1:7" s="77" customFormat="1" ht="18.75" customHeight="1">
      <c r="A224" s="23" t="s">
        <v>235</v>
      </c>
      <c r="B224" s="24" t="s">
        <v>486</v>
      </c>
      <c r="C224" s="23" t="s">
        <v>166</v>
      </c>
      <c r="D224" s="23" t="s">
        <v>450</v>
      </c>
      <c r="E224" s="78">
        <v>0</v>
      </c>
      <c r="F224" s="78">
        <v>0</v>
      </c>
      <c r="G224" s="79"/>
    </row>
    <row r="225" spans="1:7" s="77" customFormat="1" ht="28.5">
      <c r="A225" s="23" t="s">
        <v>236</v>
      </c>
      <c r="B225" s="24" t="s">
        <v>487</v>
      </c>
      <c r="C225" s="23" t="s">
        <v>166</v>
      </c>
      <c r="D225" s="26" t="s">
        <v>451</v>
      </c>
      <c r="E225" s="78">
        <v>0</v>
      </c>
      <c r="F225" s="78">
        <v>0</v>
      </c>
      <c r="G225" s="79"/>
    </row>
    <row r="226" spans="1:7" s="107" customFormat="1" ht="15">
      <c r="A226" s="101" t="s">
        <v>237</v>
      </c>
      <c r="B226" s="102" t="s">
        <v>493</v>
      </c>
      <c r="C226" s="101" t="s">
        <v>166</v>
      </c>
      <c r="D226" s="101" t="s">
        <v>23</v>
      </c>
      <c r="E226" s="105">
        <f>(E224*E225)/1000</f>
        <v>0</v>
      </c>
      <c r="F226" s="105">
        <f>(F224*F225)/1000</f>
        <v>0</v>
      </c>
      <c r="G226" s="106"/>
    </row>
    <row r="227" spans="1:7">
      <c r="A227" s="720"/>
      <c r="B227" s="720"/>
      <c r="C227" s="720"/>
      <c r="D227" s="720"/>
      <c r="E227" s="720"/>
      <c r="F227" s="720"/>
      <c r="G227" s="720"/>
    </row>
    <row r="228" spans="1:7" s="103" customFormat="1" ht="15">
      <c r="A228" s="101" t="s">
        <v>238</v>
      </c>
      <c r="B228" s="102" t="s">
        <v>537</v>
      </c>
      <c r="C228" s="718" t="s">
        <v>774</v>
      </c>
      <c r="D228" s="718"/>
      <c r="E228" s="719"/>
      <c r="F228" s="719"/>
      <c r="G228" s="719"/>
    </row>
    <row r="229" spans="1:7" s="77" customFormat="1" ht="28.5">
      <c r="A229" s="23" t="s">
        <v>239</v>
      </c>
      <c r="B229" s="24" t="s">
        <v>169</v>
      </c>
      <c r="C229" s="23" t="s">
        <v>166</v>
      </c>
      <c r="D229" s="26" t="s">
        <v>451</v>
      </c>
      <c r="E229" s="78">
        <v>0</v>
      </c>
      <c r="F229" s="78">
        <v>0</v>
      </c>
      <c r="G229" s="79"/>
    </row>
    <row r="230" spans="1:7" s="77" customFormat="1" ht="28.5">
      <c r="A230" s="23" t="s">
        <v>240</v>
      </c>
      <c r="B230" s="24" t="s">
        <v>481</v>
      </c>
      <c r="C230" s="23" t="s">
        <v>166</v>
      </c>
      <c r="D230" s="26" t="s">
        <v>451</v>
      </c>
      <c r="E230" s="78">
        <v>0</v>
      </c>
      <c r="F230" s="78">
        <v>0</v>
      </c>
      <c r="G230" s="79"/>
    </row>
    <row r="231" spans="1:7" s="77" customFormat="1" ht="18.75" customHeight="1">
      <c r="A231" s="23" t="s">
        <v>241</v>
      </c>
      <c r="B231" s="24" t="s">
        <v>486</v>
      </c>
      <c r="C231" s="23" t="s">
        <v>166</v>
      </c>
      <c r="D231" s="23" t="s">
        <v>450</v>
      </c>
      <c r="E231" s="78">
        <v>0</v>
      </c>
      <c r="F231" s="78">
        <v>0</v>
      </c>
      <c r="G231" s="79"/>
    </row>
    <row r="232" spans="1:7" s="77" customFormat="1" ht="28.5">
      <c r="A232" s="23" t="s">
        <v>242</v>
      </c>
      <c r="B232" s="24" t="s">
        <v>487</v>
      </c>
      <c r="C232" s="23" t="s">
        <v>166</v>
      </c>
      <c r="D232" s="26" t="s">
        <v>451</v>
      </c>
      <c r="E232" s="78">
        <v>0</v>
      </c>
      <c r="F232" s="78">
        <v>0</v>
      </c>
      <c r="G232" s="79"/>
    </row>
    <row r="233" spans="1:7" s="107" customFormat="1" ht="15">
      <c r="A233" s="101" t="s">
        <v>243</v>
      </c>
      <c r="B233" s="102" t="s">
        <v>493</v>
      </c>
      <c r="C233" s="101" t="s">
        <v>166</v>
      </c>
      <c r="D233" s="101" t="s">
        <v>23</v>
      </c>
      <c r="E233" s="105">
        <f>(E231*E232)/1000</f>
        <v>0</v>
      </c>
      <c r="F233" s="105">
        <f>(F231*F232)/1000</f>
        <v>0</v>
      </c>
      <c r="G233" s="106"/>
    </row>
    <row r="234" spans="1:7">
      <c r="A234" s="720"/>
      <c r="B234" s="720"/>
      <c r="C234" s="720"/>
      <c r="D234" s="720"/>
      <c r="E234" s="720"/>
      <c r="F234" s="720"/>
      <c r="G234" s="720"/>
    </row>
    <row r="235" spans="1:7" s="103" customFormat="1" ht="15">
      <c r="A235" s="101" t="s">
        <v>244</v>
      </c>
      <c r="B235" s="102" t="s">
        <v>538</v>
      </c>
      <c r="C235" s="718" t="s">
        <v>774</v>
      </c>
      <c r="D235" s="718"/>
      <c r="E235" s="719"/>
      <c r="F235" s="719"/>
      <c r="G235" s="719"/>
    </row>
    <row r="236" spans="1:7" s="77" customFormat="1" ht="28.5">
      <c r="A236" s="23" t="s">
        <v>245</v>
      </c>
      <c r="B236" s="24" t="s">
        <v>169</v>
      </c>
      <c r="C236" s="23" t="s">
        <v>166</v>
      </c>
      <c r="D236" s="26" t="s">
        <v>451</v>
      </c>
      <c r="E236" s="78">
        <v>0</v>
      </c>
      <c r="F236" s="78">
        <v>0</v>
      </c>
      <c r="G236" s="79"/>
    </row>
    <row r="237" spans="1:7" s="77" customFormat="1" ht="28.5">
      <c r="A237" s="23" t="s">
        <v>246</v>
      </c>
      <c r="B237" s="24" t="s">
        <v>481</v>
      </c>
      <c r="C237" s="23" t="s">
        <v>166</v>
      </c>
      <c r="D237" s="26" t="s">
        <v>451</v>
      </c>
      <c r="E237" s="78">
        <v>0</v>
      </c>
      <c r="F237" s="78">
        <v>0</v>
      </c>
      <c r="G237" s="79"/>
    </row>
    <row r="238" spans="1:7" s="77" customFormat="1" ht="18.75" customHeight="1">
      <c r="A238" s="23" t="s">
        <v>247</v>
      </c>
      <c r="B238" s="24" t="s">
        <v>486</v>
      </c>
      <c r="C238" s="23" t="s">
        <v>166</v>
      </c>
      <c r="D238" s="23" t="s">
        <v>450</v>
      </c>
      <c r="E238" s="78">
        <v>0</v>
      </c>
      <c r="F238" s="78">
        <v>0</v>
      </c>
      <c r="G238" s="79"/>
    </row>
    <row r="239" spans="1:7" s="77" customFormat="1" ht="28.5">
      <c r="A239" s="23" t="s">
        <v>248</v>
      </c>
      <c r="B239" s="24" t="s">
        <v>487</v>
      </c>
      <c r="C239" s="23" t="s">
        <v>166</v>
      </c>
      <c r="D239" s="26" t="s">
        <v>451</v>
      </c>
      <c r="E239" s="78">
        <v>0</v>
      </c>
      <c r="F239" s="78">
        <v>0</v>
      </c>
      <c r="G239" s="79"/>
    </row>
    <row r="240" spans="1:7" s="107" customFormat="1" ht="15">
      <c r="A240" s="101" t="s">
        <v>249</v>
      </c>
      <c r="B240" s="102" t="s">
        <v>493</v>
      </c>
      <c r="C240" s="101" t="s">
        <v>166</v>
      </c>
      <c r="D240" s="101" t="s">
        <v>23</v>
      </c>
      <c r="E240" s="105">
        <f>(E238*E239)/1000</f>
        <v>0</v>
      </c>
      <c r="F240" s="105">
        <f>(F238*F239)/1000</f>
        <v>0</v>
      </c>
      <c r="G240" s="106"/>
    </row>
    <row r="241" spans="1:7">
      <c r="A241" s="720"/>
      <c r="B241" s="720"/>
      <c r="C241" s="720"/>
      <c r="D241" s="720"/>
      <c r="E241" s="720"/>
      <c r="F241" s="720"/>
      <c r="G241" s="720"/>
    </row>
    <row r="242" spans="1:7" s="103" customFormat="1" ht="15">
      <c r="A242" s="101" t="s">
        <v>250</v>
      </c>
      <c r="B242" s="102" t="s">
        <v>539</v>
      </c>
      <c r="C242" s="718" t="s">
        <v>774</v>
      </c>
      <c r="D242" s="718"/>
      <c r="E242" s="719"/>
      <c r="F242" s="719"/>
      <c r="G242" s="719"/>
    </row>
    <row r="243" spans="1:7" s="77" customFormat="1" ht="28.5">
      <c r="A243" s="23" t="s">
        <v>251</v>
      </c>
      <c r="B243" s="24" t="s">
        <v>169</v>
      </c>
      <c r="C243" s="23" t="s">
        <v>166</v>
      </c>
      <c r="D243" s="26" t="s">
        <v>451</v>
      </c>
      <c r="E243" s="78">
        <v>0</v>
      </c>
      <c r="F243" s="78">
        <v>0</v>
      </c>
      <c r="G243" s="79"/>
    </row>
    <row r="244" spans="1:7" s="77" customFormat="1" ht="28.5">
      <c r="A244" s="23" t="s">
        <v>252</v>
      </c>
      <c r="B244" s="24" t="s">
        <v>481</v>
      </c>
      <c r="C244" s="23" t="s">
        <v>166</v>
      </c>
      <c r="D244" s="26" t="s">
        <v>451</v>
      </c>
      <c r="E244" s="78">
        <v>0</v>
      </c>
      <c r="F244" s="78">
        <v>0</v>
      </c>
      <c r="G244" s="79"/>
    </row>
    <row r="245" spans="1:7" s="77" customFormat="1" ht="18.75" customHeight="1">
      <c r="A245" s="23" t="s">
        <v>253</v>
      </c>
      <c r="B245" s="24" t="s">
        <v>486</v>
      </c>
      <c r="C245" s="23" t="s">
        <v>166</v>
      </c>
      <c r="D245" s="23" t="s">
        <v>450</v>
      </c>
      <c r="E245" s="78">
        <v>0</v>
      </c>
      <c r="F245" s="78">
        <v>0</v>
      </c>
      <c r="G245" s="79"/>
    </row>
    <row r="246" spans="1:7" s="77" customFormat="1" ht="28.5">
      <c r="A246" s="23" t="s">
        <v>254</v>
      </c>
      <c r="B246" s="24" t="s">
        <v>487</v>
      </c>
      <c r="C246" s="23" t="s">
        <v>166</v>
      </c>
      <c r="D246" s="26" t="s">
        <v>451</v>
      </c>
      <c r="E246" s="78">
        <v>0</v>
      </c>
      <c r="F246" s="78">
        <v>0</v>
      </c>
      <c r="G246" s="79"/>
    </row>
    <row r="247" spans="1:7" s="107" customFormat="1" ht="15">
      <c r="A247" s="101" t="s">
        <v>255</v>
      </c>
      <c r="B247" s="102" t="s">
        <v>493</v>
      </c>
      <c r="C247" s="101" t="s">
        <v>166</v>
      </c>
      <c r="D247" s="101" t="s">
        <v>23</v>
      </c>
      <c r="E247" s="105">
        <f>(E245*E246)/1000</f>
        <v>0</v>
      </c>
      <c r="F247" s="105">
        <f>(F245*F246)/1000</f>
        <v>0</v>
      </c>
      <c r="G247" s="106"/>
    </row>
    <row r="248" spans="1:7">
      <c r="A248" s="720"/>
      <c r="B248" s="720"/>
      <c r="C248" s="720"/>
      <c r="D248" s="720"/>
      <c r="E248" s="720"/>
      <c r="F248" s="720"/>
      <c r="G248" s="720"/>
    </row>
    <row r="249" spans="1:7" s="103" customFormat="1" ht="15">
      <c r="A249" s="101" t="s">
        <v>256</v>
      </c>
      <c r="B249" s="102" t="s">
        <v>540</v>
      </c>
      <c r="C249" s="718" t="s">
        <v>774</v>
      </c>
      <c r="D249" s="718"/>
      <c r="E249" s="719"/>
      <c r="F249" s="719"/>
      <c r="G249" s="719"/>
    </row>
    <row r="250" spans="1:7" s="77" customFormat="1" ht="28.5">
      <c r="A250" s="23" t="s">
        <v>257</v>
      </c>
      <c r="B250" s="24" t="s">
        <v>169</v>
      </c>
      <c r="C250" s="23" t="s">
        <v>166</v>
      </c>
      <c r="D250" s="26" t="s">
        <v>451</v>
      </c>
      <c r="E250" s="78">
        <v>0</v>
      </c>
      <c r="F250" s="78">
        <v>0</v>
      </c>
      <c r="G250" s="79"/>
    </row>
    <row r="251" spans="1:7" s="77" customFormat="1" ht="28.5">
      <c r="A251" s="23" t="s">
        <v>258</v>
      </c>
      <c r="B251" s="24" t="s">
        <v>481</v>
      </c>
      <c r="C251" s="23" t="s">
        <v>166</v>
      </c>
      <c r="D251" s="26" t="s">
        <v>451</v>
      </c>
      <c r="E251" s="78">
        <v>0</v>
      </c>
      <c r="F251" s="78">
        <v>0</v>
      </c>
      <c r="G251" s="79"/>
    </row>
    <row r="252" spans="1:7" s="77" customFormat="1" ht="18.75" customHeight="1">
      <c r="A252" s="23" t="s">
        <v>259</v>
      </c>
      <c r="B252" s="24" t="s">
        <v>486</v>
      </c>
      <c r="C252" s="23" t="s">
        <v>166</v>
      </c>
      <c r="D252" s="23" t="s">
        <v>450</v>
      </c>
      <c r="E252" s="78">
        <v>0</v>
      </c>
      <c r="F252" s="78">
        <v>0</v>
      </c>
      <c r="G252" s="79"/>
    </row>
    <row r="253" spans="1:7" s="77" customFormat="1" ht="28.5">
      <c r="A253" s="23" t="s">
        <v>260</v>
      </c>
      <c r="B253" s="24" t="s">
        <v>487</v>
      </c>
      <c r="C253" s="23" t="s">
        <v>166</v>
      </c>
      <c r="D253" s="26" t="s">
        <v>451</v>
      </c>
      <c r="E253" s="78">
        <v>0</v>
      </c>
      <c r="F253" s="78">
        <v>0</v>
      </c>
      <c r="G253" s="79"/>
    </row>
    <row r="254" spans="1:7" s="107" customFormat="1" ht="15">
      <c r="A254" s="101" t="s">
        <v>261</v>
      </c>
      <c r="B254" s="102" t="s">
        <v>493</v>
      </c>
      <c r="C254" s="101" t="s">
        <v>166</v>
      </c>
      <c r="D254" s="101" t="s">
        <v>23</v>
      </c>
      <c r="E254" s="105">
        <f>(E252*E253)/1000</f>
        <v>0</v>
      </c>
      <c r="F254" s="105">
        <f>(F252*F253)/1000</f>
        <v>0</v>
      </c>
      <c r="G254" s="106"/>
    </row>
    <row r="255" spans="1:7">
      <c r="A255" s="720"/>
      <c r="B255" s="720"/>
      <c r="C255" s="720"/>
      <c r="D255" s="720"/>
      <c r="E255" s="720"/>
      <c r="F255" s="720"/>
      <c r="G255" s="720"/>
    </row>
    <row r="256" spans="1:7" s="103" customFormat="1" ht="15">
      <c r="A256" s="101" t="s">
        <v>262</v>
      </c>
      <c r="B256" s="102" t="s">
        <v>541</v>
      </c>
      <c r="C256" s="718" t="s">
        <v>774</v>
      </c>
      <c r="D256" s="718"/>
      <c r="E256" s="719"/>
      <c r="F256" s="719"/>
      <c r="G256" s="719"/>
    </row>
    <row r="257" spans="1:7" s="77" customFormat="1" ht="28.5">
      <c r="A257" s="23" t="s">
        <v>263</v>
      </c>
      <c r="B257" s="24" t="s">
        <v>169</v>
      </c>
      <c r="C257" s="23" t="s">
        <v>166</v>
      </c>
      <c r="D257" s="26" t="s">
        <v>451</v>
      </c>
      <c r="E257" s="78">
        <v>0</v>
      </c>
      <c r="F257" s="78">
        <v>0</v>
      </c>
      <c r="G257" s="79"/>
    </row>
    <row r="258" spans="1:7" s="77" customFormat="1" ht="28.5">
      <c r="A258" s="23" t="s">
        <v>264</v>
      </c>
      <c r="B258" s="24" t="s">
        <v>481</v>
      </c>
      <c r="C258" s="23" t="s">
        <v>166</v>
      </c>
      <c r="D258" s="26" t="s">
        <v>451</v>
      </c>
      <c r="E258" s="78">
        <v>0</v>
      </c>
      <c r="F258" s="78">
        <v>0</v>
      </c>
      <c r="G258" s="79"/>
    </row>
    <row r="259" spans="1:7" s="77" customFormat="1" ht="18.75" customHeight="1">
      <c r="A259" s="23" t="s">
        <v>265</v>
      </c>
      <c r="B259" s="24" t="s">
        <v>486</v>
      </c>
      <c r="C259" s="23" t="s">
        <v>166</v>
      </c>
      <c r="D259" s="23" t="s">
        <v>450</v>
      </c>
      <c r="E259" s="78">
        <v>0</v>
      </c>
      <c r="F259" s="78">
        <v>0</v>
      </c>
      <c r="G259" s="79"/>
    </row>
    <row r="260" spans="1:7" s="77" customFormat="1" ht="28.5">
      <c r="A260" s="23" t="s">
        <v>266</v>
      </c>
      <c r="B260" s="24" t="s">
        <v>487</v>
      </c>
      <c r="C260" s="23" t="s">
        <v>166</v>
      </c>
      <c r="D260" s="26" t="s">
        <v>451</v>
      </c>
      <c r="E260" s="78">
        <v>0</v>
      </c>
      <c r="F260" s="78">
        <v>0</v>
      </c>
      <c r="G260" s="79"/>
    </row>
    <row r="261" spans="1:7" s="107" customFormat="1" ht="15">
      <c r="A261" s="101" t="s">
        <v>267</v>
      </c>
      <c r="B261" s="102" t="s">
        <v>493</v>
      </c>
      <c r="C261" s="101" t="s">
        <v>166</v>
      </c>
      <c r="D261" s="101" t="s">
        <v>23</v>
      </c>
      <c r="E261" s="105">
        <f>(E259*E260)/1000</f>
        <v>0</v>
      </c>
      <c r="F261" s="105">
        <f>(F259*F260)/1000</f>
        <v>0</v>
      </c>
      <c r="G261" s="106"/>
    </row>
    <row r="262" spans="1:7">
      <c r="A262" s="720"/>
      <c r="B262" s="720"/>
      <c r="C262" s="720"/>
      <c r="D262" s="720"/>
      <c r="E262" s="720"/>
      <c r="F262" s="720"/>
      <c r="G262" s="720"/>
    </row>
    <row r="263" spans="1:7" s="103" customFormat="1" ht="15">
      <c r="A263" s="101" t="s">
        <v>268</v>
      </c>
      <c r="B263" s="102" t="s">
        <v>542</v>
      </c>
      <c r="C263" s="718" t="s">
        <v>774</v>
      </c>
      <c r="D263" s="718"/>
      <c r="E263" s="719"/>
      <c r="F263" s="719"/>
      <c r="G263" s="719"/>
    </row>
    <row r="264" spans="1:7" s="77" customFormat="1" ht="28.5">
      <c r="A264" s="23" t="s">
        <v>269</v>
      </c>
      <c r="B264" s="24" t="s">
        <v>169</v>
      </c>
      <c r="C264" s="23" t="s">
        <v>166</v>
      </c>
      <c r="D264" s="26" t="s">
        <v>451</v>
      </c>
      <c r="E264" s="78">
        <v>0</v>
      </c>
      <c r="F264" s="78">
        <v>0</v>
      </c>
      <c r="G264" s="79"/>
    </row>
    <row r="265" spans="1:7" s="77" customFormat="1" ht="28.5">
      <c r="A265" s="23" t="s">
        <v>270</v>
      </c>
      <c r="B265" s="24" t="s">
        <v>481</v>
      </c>
      <c r="C265" s="23" t="s">
        <v>166</v>
      </c>
      <c r="D265" s="26" t="s">
        <v>451</v>
      </c>
      <c r="E265" s="78">
        <v>0</v>
      </c>
      <c r="F265" s="78">
        <v>0</v>
      </c>
      <c r="G265" s="79"/>
    </row>
    <row r="266" spans="1:7" s="77" customFormat="1" ht="18.75" customHeight="1">
      <c r="A266" s="23" t="s">
        <v>271</v>
      </c>
      <c r="B266" s="24" t="s">
        <v>486</v>
      </c>
      <c r="C266" s="23" t="s">
        <v>166</v>
      </c>
      <c r="D266" s="23" t="s">
        <v>450</v>
      </c>
      <c r="E266" s="78">
        <v>0</v>
      </c>
      <c r="F266" s="78">
        <v>0</v>
      </c>
      <c r="G266" s="79"/>
    </row>
    <row r="267" spans="1:7" s="77" customFormat="1" ht="28.5">
      <c r="A267" s="23" t="s">
        <v>272</v>
      </c>
      <c r="B267" s="24" t="s">
        <v>487</v>
      </c>
      <c r="C267" s="23" t="s">
        <v>166</v>
      </c>
      <c r="D267" s="26" t="s">
        <v>451</v>
      </c>
      <c r="E267" s="78">
        <v>0</v>
      </c>
      <c r="F267" s="78">
        <v>0</v>
      </c>
      <c r="G267" s="79"/>
    </row>
    <row r="268" spans="1:7" s="107" customFormat="1" ht="15">
      <c r="A268" s="101" t="s">
        <v>658</v>
      </c>
      <c r="B268" s="102" t="s">
        <v>493</v>
      </c>
      <c r="C268" s="101" t="s">
        <v>166</v>
      </c>
      <c r="D268" s="101" t="s">
        <v>23</v>
      </c>
      <c r="E268" s="105">
        <f>(E266*E267)/1000</f>
        <v>0</v>
      </c>
      <c r="F268" s="105">
        <f>(F266*F267)/1000</f>
        <v>0</v>
      </c>
      <c r="G268" s="106"/>
    </row>
    <row r="269" spans="1:7">
      <c r="A269" s="720"/>
      <c r="B269" s="720"/>
      <c r="C269" s="720"/>
      <c r="D269" s="720"/>
      <c r="E269" s="720"/>
      <c r="F269" s="720"/>
      <c r="G269" s="720"/>
    </row>
    <row r="270" spans="1:7" s="103" customFormat="1" ht="15">
      <c r="A270" s="101" t="s">
        <v>273</v>
      </c>
      <c r="B270" s="102" t="s">
        <v>543</v>
      </c>
      <c r="C270" s="718" t="s">
        <v>774</v>
      </c>
      <c r="D270" s="718"/>
      <c r="E270" s="719"/>
      <c r="F270" s="719"/>
      <c r="G270" s="719"/>
    </row>
    <row r="271" spans="1:7" s="77" customFormat="1" ht="28.5">
      <c r="A271" s="23" t="s">
        <v>274</v>
      </c>
      <c r="B271" s="24" t="s">
        <v>169</v>
      </c>
      <c r="C271" s="23" t="s">
        <v>166</v>
      </c>
      <c r="D271" s="26" t="s">
        <v>451</v>
      </c>
      <c r="E271" s="78">
        <v>0</v>
      </c>
      <c r="F271" s="78">
        <v>0</v>
      </c>
      <c r="G271" s="79"/>
    </row>
    <row r="272" spans="1:7" s="77" customFormat="1" ht="28.5">
      <c r="A272" s="23" t="s">
        <v>301</v>
      </c>
      <c r="B272" s="24" t="s">
        <v>481</v>
      </c>
      <c r="C272" s="23" t="s">
        <v>166</v>
      </c>
      <c r="D272" s="26" t="s">
        <v>451</v>
      </c>
      <c r="E272" s="78">
        <v>0</v>
      </c>
      <c r="F272" s="78">
        <v>0</v>
      </c>
      <c r="G272" s="79"/>
    </row>
    <row r="273" spans="1:7" s="77" customFormat="1" ht="18.75" customHeight="1">
      <c r="A273" s="23" t="s">
        <v>659</v>
      </c>
      <c r="B273" s="24" t="s">
        <v>486</v>
      </c>
      <c r="C273" s="23" t="s">
        <v>166</v>
      </c>
      <c r="D273" s="23" t="s">
        <v>450</v>
      </c>
      <c r="E273" s="78">
        <v>0</v>
      </c>
      <c r="F273" s="78">
        <v>0</v>
      </c>
      <c r="G273" s="79"/>
    </row>
    <row r="274" spans="1:7" s="77" customFormat="1" ht="28.5">
      <c r="A274" s="23" t="s">
        <v>660</v>
      </c>
      <c r="B274" s="24" t="s">
        <v>487</v>
      </c>
      <c r="C274" s="23" t="s">
        <v>166</v>
      </c>
      <c r="D274" s="26" t="s">
        <v>451</v>
      </c>
      <c r="E274" s="78">
        <v>0</v>
      </c>
      <c r="F274" s="78">
        <v>0</v>
      </c>
      <c r="G274" s="79"/>
    </row>
    <row r="275" spans="1:7" s="107" customFormat="1" ht="15">
      <c r="A275" s="101" t="s">
        <v>661</v>
      </c>
      <c r="B275" s="102" t="s">
        <v>493</v>
      </c>
      <c r="C275" s="101" t="s">
        <v>166</v>
      </c>
      <c r="D275" s="101" t="s">
        <v>23</v>
      </c>
      <c r="E275" s="105">
        <f>(E273*E274)/1000</f>
        <v>0</v>
      </c>
      <c r="F275" s="105">
        <f>(F273*F274)/1000</f>
        <v>0</v>
      </c>
      <c r="G275" s="106"/>
    </row>
    <row r="276" spans="1:7">
      <c r="A276" s="720"/>
      <c r="B276" s="720"/>
      <c r="C276" s="720"/>
      <c r="D276" s="720"/>
      <c r="E276" s="720"/>
      <c r="F276" s="720"/>
      <c r="G276" s="720"/>
    </row>
    <row r="277" spans="1:7" s="103" customFormat="1" ht="15">
      <c r="A277" s="101" t="s">
        <v>302</v>
      </c>
      <c r="B277" s="102" t="s">
        <v>544</v>
      </c>
      <c r="C277" s="718" t="s">
        <v>774</v>
      </c>
      <c r="D277" s="718"/>
      <c r="E277" s="719"/>
      <c r="F277" s="719"/>
      <c r="G277" s="719"/>
    </row>
    <row r="278" spans="1:7" s="77" customFormat="1" ht="28.5">
      <c r="A278" s="23" t="s">
        <v>303</v>
      </c>
      <c r="B278" s="24" t="s">
        <v>169</v>
      </c>
      <c r="C278" s="23" t="s">
        <v>166</v>
      </c>
      <c r="D278" s="26" t="s">
        <v>451</v>
      </c>
      <c r="E278" s="78">
        <v>0</v>
      </c>
      <c r="F278" s="78">
        <v>0</v>
      </c>
      <c r="G278" s="79"/>
    </row>
    <row r="279" spans="1:7" s="77" customFormat="1" ht="28.5">
      <c r="A279" s="23" t="s">
        <v>304</v>
      </c>
      <c r="B279" s="24" t="s">
        <v>481</v>
      </c>
      <c r="C279" s="23" t="s">
        <v>166</v>
      </c>
      <c r="D279" s="26" t="s">
        <v>451</v>
      </c>
      <c r="E279" s="78">
        <v>0</v>
      </c>
      <c r="F279" s="78">
        <v>0</v>
      </c>
      <c r="G279" s="79"/>
    </row>
    <row r="280" spans="1:7" s="77" customFormat="1" ht="18.75" customHeight="1">
      <c r="A280" s="23" t="s">
        <v>305</v>
      </c>
      <c r="B280" s="24" t="s">
        <v>486</v>
      </c>
      <c r="C280" s="23" t="s">
        <v>166</v>
      </c>
      <c r="D280" s="23" t="s">
        <v>450</v>
      </c>
      <c r="E280" s="78">
        <v>0</v>
      </c>
      <c r="F280" s="78">
        <v>0</v>
      </c>
      <c r="G280" s="79"/>
    </row>
    <row r="281" spans="1:7" s="77" customFormat="1" ht="28.5">
      <c r="A281" s="23" t="s">
        <v>306</v>
      </c>
      <c r="B281" s="24" t="s">
        <v>487</v>
      </c>
      <c r="C281" s="23" t="s">
        <v>166</v>
      </c>
      <c r="D281" s="26" t="s">
        <v>451</v>
      </c>
      <c r="E281" s="78">
        <v>0</v>
      </c>
      <c r="F281" s="78">
        <v>0</v>
      </c>
      <c r="G281" s="79"/>
    </row>
    <row r="282" spans="1:7" s="107" customFormat="1" ht="15">
      <c r="A282" s="101" t="s">
        <v>307</v>
      </c>
      <c r="B282" s="102" t="s">
        <v>493</v>
      </c>
      <c r="C282" s="101" t="s">
        <v>166</v>
      </c>
      <c r="D282" s="101" t="s">
        <v>23</v>
      </c>
      <c r="E282" s="105">
        <f>(E280*E281)/1000</f>
        <v>0</v>
      </c>
      <c r="F282" s="105">
        <f>(F280*F281)/1000</f>
        <v>0</v>
      </c>
      <c r="G282" s="106"/>
    </row>
    <row r="283" spans="1:7">
      <c r="A283" s="720"/>
      <c r="B283" s="720"/>
      <c r="C283" s="720"/>
      <c r="D283" s="720"/>
      <c r="E283" s="720"/>
      <c r="F283" s="720"/>
      <c r="G283" s="720"/>
    </row>
    <row r="284" spans="1:7" s="103" customFormat="1" ht="15">
      <c r="A284" s="101" t="s">
        <v>662</v>
      </c>
      <c r="B284" s="102" t="s">
        <v>545</v>
      </c>
      <c r="C284" s="718" t="s">
        <v>774</v>
      </c>
      <c r="D284" s="718"/>
      <c r="E284" s="719"/>
      <c r="F284" s="719"/>
      <c r="G284" s="719"/>
    </row>
    <row r="285" spans="1:7" s="77" customFormat="1" ht="28.5">
      <c r="A285" s="23" t="s">
        <v>663</v>
      </c>
      <c r="B285" s="24" t="s">
        <v>169</v>
      </c>
      <c r="C285" s="23" t="s">
        <v>166</v>
      </c>
      <c r="D285" s="26" t="s">
        <v>451</v>
      </c>
      <c r="E285" s="78">
        <v>0</v>
      </c>
      <c r="F285" s="78">
        <v>0</v>
      </c>
      <c r="G285" s="79"/>
    </row>
    <row r="286" spans="1:7" s="77" customFormat="1" ht="28.5">
      <c r="A286" s="23" t="s">
        <v>664</v>
      </c>
      <c r="B286" s="24" t="s">
        <v>481</v>
      </c>
      <c r="C286" s="23" t="s">
        <v>166</v>
      </c>
      <c r="D286" s="26" t="s">
        <v>451</v>
      </c>
      <c r="E286" s="78">
        <v>0</v>
      </c>
      <c r="F286" s="78">
        <v>0</v>
      </c>
      <c r="G286" s="79"/>
    </row>
    <row r="287" spans="1:7" s="77" customFormat="1" ht="18.75" customHeight="1">
      <c r="A287" s="23" t="s">
        <v>665</v>
      </c>
      <c r="B287" s="24" t="s">
        <v>486</v>
      </c>
      <c r="C287" s="23" t="s">
        <v>166</v>
      </c>
      <c r="D287" s="23" t="s">
        <v>450</v>
      </c>
      <c r="E287" s="78">
        <v>0</v>
      </c>
      <c r="F287" s="78">
        <v>0</v>
      </c>
      <c r="G287" s="79"/>
    </row>
    <row r="288" spans="1:7" s="77" customFormat="1" ht="28.5">
      <c r="A288" s="23" t="s">
        <v>666</v>
      </c>
      <c r="B288" s="24" t="s">
        <v>487</v>
      </c>
      <c r="C288" s="23" t="s">
        <v>166</v>
      </c>
      <c r="D288" s="26" t="s">
        <v>451</v>
      </c>
      <c r="E288" s="78">
        <v>0</v>
      </c>
      <c r="F288" s="78">
        <v>0</v>
      </c>
      <c r="G288" s="79"/>
    </row>
    <row r="289" spans="1:7" s="107" customFormat="1" ht="15">
      <c r="A289" s="101" t="s">
        <v>667</v>
      </c>
      <c r="B289" s="102" t="s">
        <v>493</v>
      </c>
      <c r="C289" s="101" t="s">
        <v>166</v>
      </c>
      <c r="D289" s="101" t="s">
        <v>23</v>
      </c>
      <c r="E289" s="105">
        <f>(E287*E288)/1000</f>
        <v>0</v>
      </c>
      <c r="F289" s="105">
        <f>(F287*F288)/1000</f>
        <v>0</v>
      </c>
      <c r="G289" s="106"/>
    </row>
    <row r="290" spans="1:7">
      <c r="A290" s="720"/>
      <c r="B290" s="720"/>
      <c r="C290" s="720"/>
      <c r="D290" s="720"/>
      <c r="E290" s="720"/>
      <c r="F290" s="720"/>
      <c r="G290" s="720"/>
    </row>
    <row r="291" spans="1:7" s="103" customFormat="1" ht="15">
      <c r="A291" s="101" t="s">
        <v>668</v>
      </c>
      <c r="B291" s="102" t="s">
        <v>546</v>
      </c>
      <c r="C291" s="718" t="s">
        <v>774</v>
      </c>
      <c r="D291" s="718"/>
      <c r="E291" s="719"/>
      <c r="F291" s="719"/>
      <c r="G291" s="719"/>
    </row>
    <row r="292" spans="1:7" s="77" customFormat="1" ht="28.5">
      <c r="A292" s="23" t="s">
        <v>669</v>
      </c>
      <c r="B292" s="24" t="s">
        <v>169</v>
      </c>
      <c r="C292" s="23" t="s">
        <v>166</v>
      </c>
      <c r="D292" s="26" t="s">
        <v>451</v>
      </c>
      <c r="E292" s="78">
        <v>0</v>
      </c>
      <c r="F292" s="78">
        <v>0</v>
      </c>
      <c r="G292" s="79"/>
    </row>
    <row r="293" spans="1:7" s="77" customFormat="1" ht="28.5">
      <c r="A293" s="23" t="s">
        <v>670</v>
      </c>
      <c r="B293" s="24" t="s">
        <v>481</v>
      </c>
      <c r="C293" s="23" t="s">
        <v>166</v>
      </c>
      <c r="D293" s="26" t="s">
        <v>451</v>
      </c>
      <c r="E293" s="78">
        <v>0</v>
      </c>
      <c r="F293" s="78">
        <v>0</v>
      </c>
      <c r="G293" s="79"/>
    </row>
    <row r="294" spans="1:7" s="77" customFormat="1" ht="18.75" customHeight="1">
      <c r="A294" s="23" t="s">
        <v>671</v>
      </c>
      <c r="B294" s="24" t="s">
        <v>486</v>
      </c>
      <c r="C294" s="23" t="s">
        <v>166</v>
      </c>
      <c r="D294" s="23" t="s">
        <v>450</v>
      </c>
      <c r="E294" s="78">
        <v>0</v>
      </c>
      <c r="F294" s="78">
        <v>0</v>
      </c>
      <c r="G294" s="79"/>
    </row>
    <row r="295" spans="1:7" s="77" customFormat="1" ht="28.5">
      <c r="A295" s="23" t="s">
        <v>672</v>
      </c>
      <c r="B295" s="24" t="s">
        <v>487</v>
      </c>
      <c r="C295" s="23" t="s">
        <v>166</v>
      </c>
      <c r="D295" s="26" t="s">
        <v>451</v>
      </c>
      <c r="E295" s="78">
        <v>0</v>
      </c>
      <c r="F295" s="78">
        <v>0</v>
      </c>
      <c r="G295" s="79"/>
    </row>
    <row r="296" spans="1:7" s="107" customFormat="1" ht="15">
      <c r="A296" s="101" t="s">
        <v>673</v>
      </c>
      <c r="B296" s="102" t="s">
        <v>493</v>
      </c>
      <c r="C296" s="101" t="s">
        <v>166</v>
      </c>
      <c r="D296" s="101" t="s">
        <v>23</v>
      </c>
      <c r="E296" s="105">
        <f>(E294*E295)/1000</f>
        <v>0</v>
      </c>
      <c r="F296" s="105">
        <f>(F294*F295)/1000</f>
        <v>0</v>
      </c>
      <c r="G296" s="106"/>
    </row>
    <row r="297" spans="1:7">
      <c r="A297" s="720"/>
      <c r="B297" s="720"/>
      <c r="C297" s="720"/>
      <c r="D297" s="720"/>
      <c r="E297" s="720"/>
      <c r="F297" s="720"/>
      <c r="G297" s="720"/>
    </row>
    <row r="298" spans="1:7" s="103" customFormat="1" ht="15">
      <c r="A298" s="101" t="s">
        <v>674</v>
      </c>
      <c r="B298" s="102" t="s">
        <v>547</v>
      </c>
      <c r="C298" s="718" t="s">
        <v>774</v>
      </c>
      <c r="D298" s="718"/>
      <c r="E298" s="719"/>
      <c r="F298" s="719"/>
      <c r="G298" s="719"/>
    </row>
    <row r="299" spans="1:7" s="77" customFormat="1" ht="28.5">
      <c r="A299" s="23" t="s">
        <v>675</v>
      </c>
      <c r="B299" s="24" t="s">
        <v>169</v>
      </c>
      <c r="C299" s="23" t="s">
        <v>166</v>
      </c>
      <c r="D299" s="26" t="s">
        <v>451</v>
      </c>
      <c r="E299" s="78">
        <v>0</v>
      </c>
      <c r="F299" s="78">
        <v>0</v>
      </c>
      <c r="G299" s="79"/>
    </row>
    <row r="300" spans="1:7" s="77" customFormat="1" ht="28.5">
      <c r="A300" s="23" t="s">
        <v>676</v>
      </c>
      <c r="B300" s="24" t="s">
        <v>481</v>
      </c>
      <c r="C300" s="23" t="s">
        <v>166</v>
      </c>
      <c r="D300" s="26" t="s">
        <v>451</v>
      </c>
      <c r="E300" s="78">
        <v>0</v>
      </c>
      <c r="F300" s="78">
        <v>0</v>
      </c>
      <c r="G300" s="79"/>
    </row>
    <row r="301" spans="1:7" s="77" customFormat="1" ht="18.75" customHeight="1">
      <c r="A301" s="23" t="s">
        <v>677</v>
      </c>
      <c r="B301" s="24" t="s">
        <v>486</v>
      </c>
      <c r="C301" s="23" t="s">
        <v>166</v>
      </c>
      <c r="D301" s="23" t="s">
        <v>450</v>
      </c>
      <c r="E301" s="78">
        <v>0</v>
      </c>
      <c r="F301" s="78">
        <v>0</v>
      </c>
      <c r="G301" s="79"/>
    </row>
    <row r="302" spans="1:7" s="77" customFormat="1" ht="28.5">
      <c r="A302" s="23" t="s">
        <v>678</v>
      </c>
      <c r="B302" s="24" t="s">
        <v>487</v>
      </c>
      <c r="C302" s="23" t="s">
        <v>166</v>
      </c>
      <c r="D302" s="26" t="s">
        <v>451</v>
      </c>
      <c r="E302" s="78">
        <v>0</v>
      </c>
      <c r="F302" s="78">
        <v>0</v>
      </c>
      <c r="G302" s="79"/>
    </row>
    <row r="303" spans="1:7" s="107" customFormat="1" ht="15">
      <c r="A303" s="101" t="s">
        <v>679</v>
      </c>
      <c r="B303" s="102" t="s">
        <v>493</v>
      </c>
      <c r="C303" s="101" t="s">
        <v>166</v>
      </c>
      <c r="D303" s="101" t="s">
        <v>23</v>
      </c>
      <c r="E303" s="105">
        <f>(E301*E302)/1000</f>
        <v>0</v>
      </c>
      <c r="F303" s="105">
        <f>(F301*F302)/1000</f>
        <v>0</v>
      </c>
      <c r="G303" s="106"/>
    </row>
    <row r="304" spans="1:7">
      <c r="A304" s="720"/>
      <c r="B304" s="720"/>
      <c r="C304" s="720"/>
      <c r="D304" s="720"/>
      <c r="E304" s="720"/>
      <c r="F304" s="720"/>
      <c r="G304" s="720"/>
    </row>
    <row r="305" spans="1:7" s="103" customFormat="1" ht="15">
      <c r="A305" s="101" t="s">
        <v>680</v>
      </c>
      <c r="B305" s="102" t="s">
        <v>548</v>
      </c>
      <c r="C305" s="718" t="s">
        <v>774</v>
      </c>
      <c r="D305" s="718"/>
      <c r="E305" s="719"/>
      <c r="F305" s="719"/>
      <c r="G305" s="719"/>
    </row>
    <row r="306" spans="1:7" s="77" customFormat="1" ht="28.5">
      <c r="A306" s="23" t="s">
        <v>681</v>
      </c>
      <c r="B306" s="24" t="s">
        <v>169</v>
      </c>
      <c r="C306" s="23" t="s">
        <v>166</v>
      </c>
      <c r="D306" s="26" t="s">
        <v>451</v>
      </c>
      <c r="E306" s="78">
        <v>0</v>
      </c>
      <c r="F306" s="78">
        <v>0</v>
      </c>
      <c r="G306" s="79"/>
    </row>
    <row r="307" spans="1:7" s="77" customFormat="1" ht="28.5">
      <c r="A307" s="23" t="s">
        <v>682</v>
      </c>
      <c r="B307" s="24" t="s">
        <v>481</v>
      </c>
      <c r="C307" s="23" t="s">
        <v>166</v>
      </c>
      <c r="D307" s="26" t="s">
        <v>451</v>
      </c>
      <c r="E307" s="78">
        <v>0</v>
      </c>
      <c r="F307" s="78">
        <v>0</v>
      </c>
      <c r="G307" s="79"/>
    </row>
    <row r="308" spans="1:7" s="77" customFormat="1" ht="18.75" customHeight="1">
      <c r="A308" s="23" t="s">
        <v>683</v>
      </c>
      <c r="B308" s="24" t="s">
        <v>486</v>
      </c>
      <c r="C308" s="23" t="s">
        <v>166</v>
      </c>
      <c r="D308" s="23" t="s">
        <v>450</v>
      </c>
      <c r="E308" s="78">
        <v>0</v>
      </c>
      <c r="F308" s="78">
        <v>0</v>
      </c>
      <c r="G308" s="79"/>
    </row>
    <row r="309" spans="1:7" s="77" customFormat="1" ht="28.5">
      <c r="A309" s="23" t="s">
        <v>684</v>
      </c>
      <c r="B309" s="24" t="s">
        <v>487</v>
      </c>
      <c r="C309" s="23" t="s">
        <v>166</v>
      </c>
      <c r="D309" s="26" t="s">
        <v>451</v>
      </c>
      <c r="E309" s="78">
        <v>0</v>
      </c>
      <c r="F309" s="78">
        <v>0</v>
      </c>
      <c r="G309" s="79"/>
    </row>
    <row r="310" spans="1:7" s="107" customFormat="1" ht="15">
      <c r="A310" s="101" t="s">
        <v>685</v>
      </c>
      <c r="B310" s="102" t="s">
        <v>493</v>
      </c>
      <c r="C310" s="101" t="s">
        <v>166</v>
      </c>
      <c r="D310" s="101" t="s">
        <v>23</v>
      </c>
      <c r="E310" s="105">
        <f>(E308*E309)/1000</f>
        <v>0</v>
      </c>
      <c r="F310" s="105">
        <f>(F308*F309)/1000</f>
        <v>0</v>
      </c>
      <c r="G310" s="106"/>
    </row>
    <row r="311" spans="1:7">
      <c r="A311" s="720"/>
      <c r="B311" s="720"/>
      <c r="C311" s="720"/>
      <c r="D311" s="720"/>
      <c r="E311" s="720"/>
      <c r="F311" s="720"/>
      <c r="G311" s="720"/>
    </row>
    <row r="312" spans="1:7" s="103" customFormat="1" ht="15">
      <c r="A312" s="101" t="s">
        <v>686</v>
      </c>
      <c r="B312" s="102" t="s">
        <v>549</v>
      </c>
      <c r="C312" s="718" t="s">
        <v>774</v>
      </c>
      <c r="D312" s="718"/>
      <c r="E312" s="719"/>
      <c r="F312" s="719"/>
      <c r="G312" s="719"/>
    </row>
    <row r="313" spans="1:7" s="77" customFormat="1" ht="28.5">
      <c r="A313" s="23" t="s">
        <v>687</v>
      </c>
      <c r="B313" s="24" t="s">
        <v>169</v>
      </c>
      <c r="C313" s="23" t="s">
        <v>166</v>
      </c>
      <c r="D313" s="26" t="s">
        <v>451</v>
      </c>
      <c r="E313" s="78">
        <v>0</v>
      </c>
      <c r="F313" s="78">
        <v>0</v>
      </c>
      <c r="G313" s="79"/>
    </row>
    <row r="314" spans="1:7" s="77" customFormat="1" ht="28.5">
      <c r="A314" s="23" t="s">
        <v>688</v>
      </c>
      <c r="B314" s="24" t="s">
        <v>481</v>
      </c>
      <c r="C314" s="23" t="s">
        <v>166</v>
      </c>
      <c r="D314" s="26" t="s">
        <v>451</v>
      </c>
      <c r="E314" s="78">
        <v>0</v>
      </c>
      <c r="F314" s="78">
        <v>0</v>
      </c>
      <c r="G314" s="79"/>
    </row>
    <row r="315" spans="1:7" s="77" customFormat="1" ht="18.75" customHeight="1">
      <c r="A315" s="23" t="s">
        <v>689</v>
      </c>
      <c r="B315" s="24" t="s">
        <v>486</v>
      </c>
      <c r="C315" s="23" t="s">
        <v>166</v>
      </c>
      <c r="D315" s="23" t="s">
        <v>450</v>
      </c>
      <c r="E315" s="78">
        <v>0</v>
      </c>
      <c r="F315" s="78">
        <v>0</v>
      </c>
      <c r="G315" s="79"/>
    </row>
    <row r="316" spans="1:7" s="77" customFormat="1" ht="28.5">
      <c r="A316" s="23" t="s">
        <v>690</v>
      </c>
      <c r="B316" s="24" t="s">
        <v>487</v>
      </c>
      <c r="C316" s="23" t="s">
        <v>166</v>
      </c>
      <c r="D316" s="26" t="s">
        <v>451</v>
      </c>
      <c r="E316" s="78">
        <v>0</v>
      </c>
      <c r="F316" s="78">
        <v>0</v>
      </c>
      <c r="G316" s="79"/>
    </row>
    <row r="317" spans="1:7" s="107" customFormat="1" ht="15">
      <c r="A317" s="101" t="s">
        <v>691</v>
      </c>
      <c r="B317" s="102" t="s">
        <v>493</v>
      </c>
      <c r="C317" s="101" t="s">
        <v>166</v>
      </c>
      <c r="D317" s="101" t="s">
        <v>23</v>
      </c>
      <c r="E317" s="105">
        <f>(E315*E316)/1000</f>
        <v>0</v>
      </c>
      <c r="F317" s="105">
        <f>(F315*F316)/1000</f>
        <v>0</v>
      </c>
      <c r="G317" s="106"/>
    </row>
    <row r="318" spans="1:7">
      <c r="A318" s="720"/>
      <c r="B318" s="720"/>
      <c r="C318" s="720"/>
      <c r="D318" s="720"/>
      <c r="E318" s="720"/>
      <c r="F318" s="720"/>
      <c r="G318" s="720"/>
    </row>
    <row r="319" spans="1:7" s="103" customFormat="1" ht="15">
      <c r="A319" s="101" t="s">
        <v>692</v>
      </c>
      <c r="B319" s="102" t="s">
        <v>550</v>
      </c>
      <c r="C319" s="718" t="s">
        <v>774</v>
      </c>
      <c r="D319" s="718"/>
      <c r="E319" s="719"/>
      <c r="F319" s="719"/>
      <c r="G319" s="719"/>
    </row>
    <row r="320" spans="1:7" s="77" customFormat="1" ht="28.5">
      <c r="A320" s="23" t="s">
        <v>693</v>
      </c>
      <c r="B320" s="24" t="s">
        <v>169</v>
      </c>
      <c r="C320" s="23" t="s">
        <v>166</v>
      </c>
      <c r="D320" s="26" t="s">
        <v>451</v>
      </c>
      <c r="E320" s="78">
        <v>0</v>
      </c>
      <c r="F320" s="78">
        <v>0</v>
      </c>
      <c r="G320" s="79"/>
    </row>
    <row r="321" spans="1:7" s="77" customFormat="1" ht="28.5">
      <c r="A321" s="23" t="s">
        <v>694</v>
      </c>
      <c r="B321" s="24" t="s">
        <v>481</v>
      </c>
      <c r="C321" s="23" t="s">
        <v>166</v>
      </c>
      <c r="D321" s="26" t="s">
        <v>451</v>
      </c>
      <c r="E321" s="78">
        <v>0</v>
      </c>
      <c r="F321" s="78">
        <v>0</v>
      </c>
      <c r="G321" s="79"/>
    </row>
    <row r="322" spans="1:7" s="77" customFormat="1" ht="18.75" customHeight="1">
      <c r="A322" s="23" t="s">
        <v>695</v>
      </c>
      <c r="B322" s="24" t="s">
        <v>486</v>
      </c>
      <c r="C322" s="23" t="s">
        <v>166</v>
      </c>
      <c r="D322" s="23" t="s">
        <v>450</v>
      </c>
      <c r="E322" s="78">
        <v>0</v>
      </c>
      <c r="F322" s="78">
        <v>0</v>
      </c>
      <c r="G322" s="79"/>
    </row>
    <row r="323" spans="1:7" s="77" customFormat="1" ht="28.5">
      <c r="A323" s="23" t="s">
        <v>696</v>
      </c>
      <c r="B323" s="24" t="s">
        <v>487</v>
      </c>
      <c r="C323" s="23" t="s">
        <v>166</v>
      </c>
      <c r="D323" s="26" t="s">
        <v>451</v>
      </c>
      <c r="E323" s="78">
        <v>0</v>
      </c>
      <c r="F323" s="78">
        <v>0</v>
      </c>
      <c r="G323" s="79"/>
    </row>
    <row r="324" spans="1:7" s="107" customFormat="1" ht="15">
      <c r="A324" s="101" t="s">
        <v>697</v>
      </c>
      <c r="B324" s="102" t="s">
        <v>493</v>
      </c>
      <c r="C324" s="101" t="s">
        <v>166</v>
      </c>
      <c r="D324" s="101" t="s">
        <v>23</v>
      </c>
      <c r="E324" s="105">
        <f>(E322*E323)/1000</f>
        <v>0</v>
      </c>
      <c r="F324" s="105">
        <f>(F322*F323)/1000</f>
        <v>0</v>
      </c>
      <c r="G324" s="106"/>
    </row>
    <row r="325" spans="1:7">
      <c r="A325" s="720"/>
      <c r="B325" s="720"/>
      <c r="C325" s="720"/>
      <c r="D325" s="720"/>
      <c r="E325" s="720"/>
      <c r="F325" s="720"/>
      <c r="G325" s="720"/>
    </row>
    <row r="326" spans="1:7" s="103" customFormat="1" ht="15">
      <c r="A326" s="101" t="s">
        <v>698</v>
      </c>
      <c r="B326" s="102" t="s">
        <v>551</v>
      </c>
      <c r="C326" s="718" t="s">
        <v>774</v>
      </c>
      <c r="D326" s="718"/>
      <c r="E326" s="719"/>
      <c r="F326" s="719"/>
      <c r="G326" s="719"/>
    </row>
    <row r="327" spans="1:7" s="77" customFormat="1" ht="28.5">
      <c r="A327" s="23" t="s">
        <v>699</v>
      </c>
      <c r="B327" s="24" t="s">
        <v>169</v>
      </c>
      <c r="C327" s="23" t="s">
        <v>166</v>
      </c>
      <c r="D327" s="26" t="s">
        <v>451</v>
      </c>
      <c r="E327" s="78">
        <v>0</v>
      </c>
      <c r="F327" s="78">
        <v>0</v>
      </c>
      <c r="G327" s="79"/>
    </row>
    <row r="328" spans="1:7" s="77" customFormat="1" ht="28.5">
      <c r="A328" s="23" t="s">
        <v>700</v>
      </c>
      <c r="B328" s="24" t="s">
        <v>481</v>
      </c>
      <c r="C328" s="23" t="s">
        <v>166</v>
      </c>
      <c r="D328" s="26" t="s">
        <v>451</v>
      </c>
      <c r="E328" s="78">
        <v>0</v>
      </c>
      <c r="F328" s="78">
        <v>0</v>
      </c>
      <c r="G328" s="79"/>
    </row>
    <row r="329" spans="1:7" s="77" customFormat="1" ht="18.75" customHeight="1">
      <c r="A329" s="23" t="s">
        <v>701</v>
      </c>
      <c r="B329" s="24" t="s">
        <v>486</v>
      </c>
      <c r="C329" s="23" t="s">
        <v>166</v>
      </c>
      <c r="D329" s="23" t="s">
        <v>450</v>
      </c>
      <c r="E329" s="78">
        <v>0</v>
      </c>
      <c r="F329" s="78">
        <v>0</v>
      </c>
      <c r="G329" s="79"/>
    </row>
    <row r="330" spans="1:7" s="77" customFormat="1" ht="28.5">
      <c r="A330" s="23" t="s">
        <v>702</v>
      </c>
      <c r="B330" s="24" t="s">
        <v>487</v>
      </c>
      <c r="C330" s="23" t="s">
        <v>166</v>
      </c>
      <c r="D330" s="26" t="s">
        <v>451</v>
      </c>
      <c r="E330" s="78">
        <v>0</v>
      </c>
      <c r="F330" s="78">
        <v>0</v>
      </c>
      <c r="G330" s="79"/>
    </row>
    <row r="331" spans="1:7" s="107" customFormat="1" ht="15">
      <c r="A331" s="101" t="s">
        <v>703</v>
      </c>
      <c r="B331" s="102" t="s">
        <v>493</v>
      </c>
      <c r="C331" s="101" t="s">
        <v>166</v>
      </c>
      <c r="D331" s="101" t="s">
        <v>23</v>
      </c>
      <c r="E331" s="105">
        <f>(E329*E330)/1000</f>
        <v>0</v>
      </c>
      <c r="F331" s="105">
        <f>(F329*F330)/1000</f>
        <v>0</v>
      </c>
      <c r="G331" s="106"/>
    </row>
    <row r="332" spans="1:7">
      <c r="A332" s="720"/>
      <c r="B332" s="720"/>
      <c r="C332" s="720"/>
      <c r="D332" s="720"/>
      <c r="E332" s="720"/>
      <c r="F332" s="720"/>
      <c r="G332" s="720"/>
    </row>
    <row r="333" spans="1:7" s="103" customFormat="1" ht="15">
      <c r="A333" s="101" t="s">
        <v>704</v>
      </c>
      <c r="B333" s="102" t="s">
        <v>552</v>
      </c>
      <c r="C333" s="718" t="s">
        <v>774</v>
      </c>
      <c r="D333" s="718"/>
      <c r="E333" s="719"/>
      <c r="F333" s="719"/>
      <c r="G333" s="719"/>
    </row>
    <row r="334" spans="1:7" s="77" customFormat="1" ht="28.5">
      <c r="A334" s="23" t="s">
        <v>705</v>
      </c>
      <c r="B334" s="24" t="s">
        <v>169</v>
      </c>
      <c r="C334" s="23" t="s">
        <v>166</v>
      </c>
      <c r="D334" s="26" t="s">
        <v>451</v>
      </c>
      <c r="E334" s="78">
        <v>0</v>
      </c>
      <c r="F334" s="78">
        <v>0</v>
      </c>
      <c r="G334" s="79"/>
    </row>
    <row r="335" spans="1:7" s="77" customFormat="1" ht="28.5">
      <c r="A335" s="23" t="s">
        <v>706</v>
      </c>
      <c r="B335" s="24" t="s">
        <v>481</v>
      </c>
      <c r="C335" s="23" t="s">
        <v>166</v>
      </c>
      <c r="D335" s="26" t="s">
        <v>451</v>
      </c>
      <c r="E335" s="78">
        <v>0</v>
      </c>
      <c r="F335" s="78">
        <v>0</v>
      </c>
      <c r="G335" s="79"/>
    </row>
    <row r="336" spans="1:7" s="77" customFormat="1" ht="18.75" customHeight="1">
      <c r="A336" s="23" t="s">
        <v>707</v>
      </c>
      <c r="B336" s="24" t="s">
        <v>486</v>
      </c>
      <c r="C336" s="23" t="s">
        <v>166</v>
      </c>
      <c r="D336" s="23" t="s">
        <v>450</v>
      </c>
      <c r="E336" s="78">
        <v>0</v>
      </c>
      <c r="F336" s="78">
        <v>0</v>
      </c>
      <c r="G336" s="79"/>
    </row>
    <row r="337" spans="1:7" s="77" customFormat="1" ht="28.5">
      <c r="A337" s="23" t="s">
        <v>708</v>
      </c>
      <c r="B337" s="24" t="s">
        <v>487</v>
      </c>
      <c r="C337" s="23" t="s">
        <v>166</v>
      </c>
      <c r="D337" s="26" t="s">
        <v>451</v>
      </c>
      <c r="E337" s="78">
        <v>0</v>
      </c>
      <c r="F337" s="78">
        <v>0</v>
      </c>
      <c r="G337" s="79"/>
    </row>
    <row r="338" spans="1:7" s="107" customFormat="1" ht="15">
      <c r="A338" s="101" t="s">
        <v>709</v>
      </c>
      <c r="B338" s="102" t="s">
        <v>493</v>
      </c>
      <c r="C338" s="101" t="s">
        <v>166</v>
      </c>
      <c r="D338" s="101" t="s">
        <v>23</v>
      </c>
      <c r="E338" s="105">
        <f>(E336*E337)/1000</f>
        <v>0</v>
      </c>
      <c r="F338" s="105">
        <f>(F336*F337)/1000</f>
        <v>0</v>
      </c>
      <c r="G338" s="106"/>
    </row>
    <row r="339" spans="1:7">
      <c r="A339" s="720"/>
      <c r="B339" s="720"/>
      <c r="C339" s="720"/>
      <c r="D339" s="720"/>
      <c r="E339" s="720"/>
      <c r="F339" s="720"/>
      <c r="G339" s="720"/>
    </row>
    <row r="340" spans="1:7" s="103" customFormat="1" ht="15">
      <c r="A340" s="101" t="s">
        <v>710</v>
      </c>
      <c r="B340" s="102" t="s">
        <v>553</v>
      </c>
      <c r="C340" s="718" t="s">
        <v>774</v>
      </c>
      <c r="D340" s="718"/>
      <c r="E340" s="719"/>
      <c r="F340" s="719"/>
      <c r="G340" s="719"/>
    </row>
    <row r="341" spans="1:7" s="77" customFormat="1" ht="28.5">
      <c r="A341" s="23" t="s">
        <v>711</v>
      </c>
      <c r="B341" s="24" t="s">
        <v>169</v>
      </c>
      <c r="C341" s="23" t="s">
        <v>166</v>
      </c>
      <c r="D341" s="26" t="s">
        <v>451</v>
      </c>
      <c r="E341" s="78">
        <v>0</v>
      </c>
      <c r="F341" s="78">
        <v>0</v>
      </c>
      <c r="G341" s="79"/>
    </row>
    <row r="342" spans="1:7" s="77" customFormat="1" ht="28.5">
      <c r="A342" s="23" t="s">
        <v>712</v>
      </c>
      <c r="B342" s="24" t="s">
        <v>481</v>
      </c>
      <c r="C342" s="23" t="s">
        <v>166</v>
      </c>
      <c r="D342" s="26" t="s">
        <v>451</v>
      </c>
      <c r="E342" s="78">
        <v>0</v>
      </c>
      <c r="F342" s="78">
        <v>0</v>
      </c>
      <c r="G342" s="79"/>
    </row>
    <row r="343" spans="1:7" s="77" customFormat="1" ht="18.75" customHeight="1">
      <c r="A343" s="23" t="s">
        <v>713</v>
      </c>
      <c r="B343" s="24" t="s">
        <v>486</v>
      </c>
      <c r="C343" s="23" t="s">
        <v>166</v>
      </c>
      <c r="D343" s="23" t="s">
        <v>450</v>
      </c>
      <c r="E343" s="78">
        <v>0</v>
      </c>
      <c r="F343" s="78">
        <v>0</v>
      </c>
      <c r="G343" s="79"/>
    </row>
    <row r="344" spans="1:7" s="77" customFormat="1" ht="28.5">
      <c r="A344" s="23" t="s">
        <v>714</v>
      </c>
      <c r="B344" s="24" t="s">
        <v>487</v>
      </c>
      <c r="C344" s="23" t="s">
        <v>166</v>
      </c>
      <c r="D344" s="26" t="s">
        <v>451</v>
      </c>
      <c r="E344" s="78">
        <v>0</v>
      </c>
      <c r="F344" s="78">
        <v>0</v>
      </c>
      <c r="G344" s="79"/>
    </row>
    <row r="345" spans="1:7" s="107" customFormat="1" ht="15">
      <c r="A345" s="101" t="s">
        <v>715</v>
      </c>
      <c r="B345" s="102" t="s">
        <v>493</v>
      </c>
      <c r="C345" s="101" t="s">
        <v>166</v>
      </c>
      <c r="D345" s="101" t="s">
        <v>23</v>
      </c>
      <c r="E345" s="105">
        <f>(E343*E344)/1000</f>
        <v>0</v>
      </c>
      <c r="F345" s="105">
        <f>(F343*F344)/1000</f>
        <v>0</v>
      </c>
      <c r="G345" s="106"/>
    </row>
    <row r="346" spans="1:7">
      <c r="A346" s="720"/>
      <c r="B346" s="720"/>
      <c r="C346" s="720"/>
      <c r="D346" s="720"/>
      <c r="E346" s="720"/>
      <c r="F346" s="720"/>
      <c r="G346" s="720"/>
    </row>
    <row r="347" spans="1:7" s="103" customFormat="1" ht="15">
      <c r="A347" s="101" t="s">
        <v>716</v>
      </c>
      <c r="B347" s="102" t="s">
        <v>554</v>
      </c>
      <c r="C347" s="718" t="s">
        <v>774</v>
      </c>
      <c r="D347" s="718"/>
      <c r="E347" s="719"/>
      <c r="F347" s="719"/>
      <c r="G347" s="719"/>
    </row>
    <row r="348" spans="1:7" s="77" customFormat="1" ht="28.5">
      <c r="A348" s="23" t="s">
        <v>717</v>
      </c>
      <c r="B348" s="24" t="s">
        <v>169</v>
      </c>
      <c r="C348" s="351" t="s">
        <v>166</v>
      </c>
      <c r="D348" s="26" t="s">
        <v>451</v>
      </c>
      <c r="E348" s="78">
        <v>0</v>
      </c>
      <c r="F348" s="78">
        <v>0</v>
      </c>
      <c r="G348" s="79"/>
    </row>
    <row r="349" spans="1:7" s="77" customFormat="1" ht="28.5">
      <c r="A349" s="23" t="s">
        <v>718</v>
      </c>
      <c r="B349" s="24" t="s">
        <v>481</v>
      </c>
      <c r="C349" s="23" t="s">
        <v>166</v>
      </c>
      <c r="D349" s="26" t="s">
        <v>451</v>
      </c>
      <c r="E349" s="78">
        <v>0</v>
      </c>
      <c r="F349" s="78">
        <v>0</v>
      </c>
      <c r="G349" s="79"/>
    </row>
    <row r="350" spans="1:7" s="77" customFormat="1" ht="18.75" customHeight="1">
      <c r="A350" s="23" t="s">
        <v>719</v>
      </c>
      <c r="B350" s="24" t="s">
        <v>486</v>
      </c>
      <c r="C350" s="23" t="s">
        <v>166</v>
      </c>
      <c r="D350" s="23" t="s">
        <v>450</v>
      </c>
      <c r="E350" s="78">
        <v>0</v>
      </c>
      <c r="F350" s="78">
        <v>0</v>
      </c>
      <c r="G350" s="79"/>
    </row>
    <row r="351" spans="1:7" s="77" customFormat="1" ht="28.5">
      <c r="A351" s="23" t="s">
        <v>720</v>
      </c>
      <c r="B351" s="24" t="s">
        <v>487</v>
      </c>
      <c r="C351" s="23" t="s">
        <v>166</v>
      </c>
      <c r="D351" s="26" t="s">
        <v>451</v>
      </c>
      <c r="E351" s="78">
        <v>0</v>
      </c>
      <c r="F351" s="78">
        <v>0</v>
      </c>
      <c r="G351" s="79"/>
    </row>
    <row r="352" spans="1:7" s="107" customFormat="1" ht="15">
      <c r="A352" s="101" t="s">
        <v>721</v>
      </c>
      <c r="B352" s="102" t="s">
        <v>493</v>
      </c>
      <c r="C352" s="101" t="s">
        <v>166</v>
      </c>
      <c r="D352" s="101" t="s">
        <v>23</v>
      </c>
      <c r="E352" s="105">
        <f>(E350*E351)/1000</f>
        <v>0</v>
      </c>
      <c r="F352" s="105">
        <f>(F350*F351)/1000</f>
        <v>0</v>
      </c>
      <c r="G352" s="106"/>
    </row>
    <row r="353" spans="1:7">
      <c r="A353" s="720"/>
      <c r="B353" s="720"/>
      <c r="C353" s="720"/>
      <c r="D353" s="720"/>
      <c r="E353" s="720"/>
      <c r="F353" s="720"/>
      <c r="G353" s="720"/>
    </row>
    <row r="354" spans="1:7" s="103" customFormat="1" ht="15">
      <c r="A354" s="101" t="s">
        <v>722</v>
      </c>
      <c r="B354" s="102" t="s">
        <v>555</v>
      </c>
      <c r="C354" s="718" t="s">
        <v>774</v>
      </c>
      <c r="D354" s="718"/>
      <c r="E354" s="719"/>
      <c r="F354" s="719"/>
      <c r="G354" s="719"/>
    </row>
    <row r="355" spans="1:7" s="77" customFormat="1" ht="28.5">
      <c r="A355" s="23" t="s">
        <v>723</v>
      </c>
      <c r="B355" s="24" t="s">
        <v>169</v>
      </c>
      <c r="C355" s="23" t="s">
        <v>166</v>
      </c>
      <c r="D355" s="26" t="s">
        <v>451</v>
      </c>
      <c r="E355" s="78">
        <v>0</v>
      </c>
      <c r="F355" s="78">
        <v>0</v>
      </c>
      <c r="G355" s="79"/>
    </row>
    <row r="356" spans="1:7" s="77" customFormat="1" ht="28.5">
      <c r="A356" s="23" t="s">
        <v>724</v>
      </c>
      <c r="B356" s="24" t="s">
        <v>481</v>
      </c>
      <c r="C356" s="23" t="s">
        <v>166</v>
      </c>
      <c r="D356" s="26" t="s">
        <v>451</v>
      </c>
      <c r="E356" s="78">
        <v>0</v>
      </c>
      <c r="F356" s="78">
        <v>0</v>
      </c>
      <c r="G356" s="79"/>
    </row>
    <row r="357" spans="1:7" s="77" customFormat="1" ht="18.75" customHeight="1">
      <c r="A357" s="23" t="s">
        <v>725</v>
      </c>
      <c r="B357" s="24" t="s">
        <v>486</v>
      </c>
      <c r="C357" s="23" t="s">
        <v>166</v>
      </c>
      <c r="D357" s="23" t="s">
        <v>450</v>
      </c>
      <c r="E357" s="78">
        <v>0</v>
      </c>
      <c r="F357" s="78">
        <v>0</v>
      </c>
      <c r="G357" s="79"/>
    </row>
    <row r="358" spans="1:7" s="77" customFormat="1" ht="28.5">
      <c r="A358" s="23" t="s">
        <v>726</v>
      </c>
      <c r="B358" s="24" t="s">
        <v>487</v>
      </c>
      <c r="C358" s="23" t="s">
        <v>166</v>
      </c>
      <c r="D358" s="26" t="s">
        <v>451</v>
      </c>
      <c r="E358" s="78">
        <v>0</v>
      </c>
      <c r="F358" s="78">
        <v>0</v>
      </c>
      <c r="G358" s="79"/>
    </row>
    <row r="359" spans="1:7" s="107" customFormat="1" ht="15">
      <c r="A359" s="101" t="s">
        <v>727</v>
      </c>
      <c r="B359" s="102" t="s">
        <v>493</v>
      </c>
      <c r="C359" s="101" t="s">
        <v>166</v>
      </c>
      <c r="D359" s="101" t="s">
        <v>23</v>
      </c>
      <c r="E359" s="105">
        <f>(E357*E358)/1000</f>
        <v>0</v>
      </c>
      <c r="F359" s="105">
        <f>(F357*F358)/1000</f>
        <v>0</v>
      </c>
      <c r="G359" s="106"/>
    </row>
    <row r="360" spans="1:7">
      <c r="A360" s="720"/>
      <c r="B360" s="720"/>
      <c r="C360" s="720"/>
      <c r="D360" s="720"/>
      <c r="E360" s="720"/>
      <c r="F360" s="720"/>
      <c r="G360" s="720"/>
    </row>
    <row r="361" spans="1:7" s="103" customFormat="1" ht="15">
      <c r="A361" s="101" t="s">
        <v>728</v>
      </c>
      <c r="B361" s="102" t="s">
        <v>556</v>
      </c>
      <c r="C361" s="718" t="s">
        <v>774</v>
      </c>
      <c r="D361" s="718"/>
      <c r="E361" s="719"/>
      <c r="F361" s="719"/>
      <c r="G361" s="719"/>
    </row>
    <row r="362" spans="1:7" s="77" customFormat="1" ht="28.5">
      <c r="A362" s="23" t="s">
        <v>729</v>
      </c>
      <c r="B362" s="24" t="s">
        <v>169</v>
      </c>
      <c r="C362" s="23" t="s">
        <v>166</v>
      </c>
      <c r="D362" s="26" t="s">
        <v>451</v>
      </c>
      <c r="E362" s="78">
        <v>0</v>
      </c>
      <c r="F362" s="78">
        <v>0</v>
      </c>
      <c r="G362" s="79"/>
    </row>
    <row r="363" spans="1:7" s="77" customFormat="1" ht="28.5">
      <c r="A363" s="23" t="s">
        <v>730</v>
      </c>
      <c r="B363" s="24" t="s">
        <v>481</v>
      </c>
      <c r="C363" s="23" t="s">
        <v>166</v>
      </c>
      <c r="D363" s="26" t="s">
        <v>451</v>
      </c>
      <c r="E363" s="78">
        <v>0</v>
      </c>
      <c r="F363" s="78">
        <v>0</v>
      </c>
      <c r="G363" s="79"/>
    </row>
    <row r="364" spans="1:7" s="77" customFormat="1" ht="18.75" customHeight="1">
      <c r="A364" s="23" t="s">
        <v>731</v>
      </c>
      <c r="B364" s="24" t="s">
        <v>486</v>
      </c>
      <c r="C364" s="23" t="s">
        <v>166</v>
      </c>
      <c r="D364" s="23" t="s">
        <v>450</v>
      </c>
      <c r="E364" s="78">
        <v>0</v>
      </c>
      <c r="F364" s="78">
        <v>0</v>
      </c>
      <c r="G364" s="79"/>
    </row>
    <row r="365" spans="1:7" s="77" customFormat="1" ht="28.5">
      <c r="A365" s="23" t="s">
        <v>732</v>
      </c>
      <c r="B365" s="24" t="s">
        <v>487</v>
      </c>
      <c r="C365" s="23" t="s">
        <v>166</v>
      </c>
      <c r="D365" s="26" t="s">
        <v>451</v>
      </c>
      <c r="E365" s="78">
        <v>0</v>
      </c>
      <c r="F365" s="78">
        <v>0</v>
      </c>
      <c r="G365" s="79"/>
    </row>
    <row r="366" spans="1:7" s="107" customFormat="1" ht="15">
      <c r="A366" s="101" t="s">
        <v>733</v>
      </c>
      <c r="B366" s="102" t="s">
        <v>493</v>
      </c>
      <c r="C366" s="101" t="s">
        <v>166</v>
      </c>
      <c r="D366" s="101" t="s">
        <v>23</v>
      </c>
      <c r="E366" s="105">
        <f>(E364*E365)/1000</f>
        <v>0</v>
      </c>
      <c r="F366" s="105">
        <f>(F364*F365)/1000</f>
        <v>0</v>
      </c>
      <c r="G366" s="106"/>
    </row>
    <row r="367" spans="1:7">
      <c r="A367" s="720"/>
      <c r="B367" s="720"/>
      <c r="C367" s="720"/>
      <c r="D367" s="720"/>
      <c r="E367" s="720"/>
      <c r="F367" s="720"/>
      <c r="G367" s="720"/>
    </row>
    <row r="368" spans="1:7" s="103" customFormat="1" ht="15">
      <c r="A368" s="150" t="s">
        <v>1497</v>
      </c>
      <c r="B368" s="102" t="s">
        <v>1031</v>
      </c>
      <c r="C368" s="718" t="s">
        <v>774</v>
      </c>
      <c r="D368" s="718"/>
      <c r="E368" s="719"/>
      <c r="F368" s="719"/>
      <c r="G368" s="719"/>
    </row>
    <row r="369" spans="1:7" s="77" customFormat="1" ht="28.5">
      <c r="A369" s="23" t="s">
        <v>1498</v>
      </c>
      <c r="B369" s="24" t="s">
        <v>169</v>
      </c>
      <c r="C369" s="23" t="s">
        <v>166</v>
      </c>
      <c r="D369" s="26" t="s">
        <v>451</v>
      </c>
      <c r="E369" s="78">
        <v>0</v>
      </c>
      <c r="F369" s="78">
        <v>0</v>
      </c>
      <c r="G369" s="79"/>
    </row>
    <row r="370" spans="1:7" s="77" customFormat="1" ht="28.5">
      <c r="A370" s="23" t="s">
        <v>1499</v>
      </c>
      <c r="B370" s="24" t="s">
        <v>481</v>
      </c>
      <c r="C370" s="23" t="s">
        <v>166</v>
      </c>
      <c r="D370" s="26" t="s">
        <v>451</v>
      </c>
      <c r="E370" s="78">
        <v>0</v>
      </c>
      <c r="F370" s="78">
        <v>0</v>
      </c>
      <c r="G370" s="79"/>
    </row>
    <row r="371" spans="1:7" s="77" customFormat="1" ht="18.75" customHeight="1">
      <c r="A371" s="23" t="s">
        <v>1500</v>
      </c>
      <c r="B371" s="24" t="s">
        <v>486</v>
      </c>
      <c r="C371" s="23" t="s">
        <v>166</v>
      </c>
      <c r="D371" s="23" t="s">
        <v>450</v>
      </c>
      <c r="E371" s="78">
        <v>0</v>
      </c>
      <c r="F371" s="78">
        <v>0</v>
      </c>
      <c r="G371" s="79"/>
    </row>
    <row r="372" spans="1:7" s="77" customFormat="1" ht="28.5">
      <c r="A372" s="23" t="s">
        <v>1501</v>
      </c>
      <c r="B372" s="24" t="s">
        <v>487</v>
      </c>
      <c r="C372" s="23" t="s">
        <v>166</v>
      </c>
      <c r="D372" s="26" t="s">
        <v>451</v>
      </c>
      <c r="E372" s="78">
        <v>0</v>
      </c>
      <c r="F372" s="78">
        <v>0</v>
      </c>
      <c r="G372" s="79"/>
    </row>
    <row r="373" spans="1:7" s="107" customFormat="1" ht="15">
      <c r="A373" s="150" t="s">
        <v>1502</v>
      </c>
      <c r="B373" s="102" t="s">
        <v>493</v>
      </c>
      <c r="C373" s="150" t="s">
        <v>166</v>
      </c>
      <c r="D373" s="150" t="s">
        <v>23</v>
      </c>
      <c r="E373" s="105">
        <f>(E371*E372)/1000</f>
        <v>0</v>
      </c>
      <c r="F373" s="105">
        <f>(F371*F372)/1000</f>
        <v>0</v>
      </c>
      <c r="G373" s="106"/>
    </row>
    <row r="374" spans="1:7">
      <c r="A374" s="720"/>
      <c r="B374" s="720"/>
      <c r="C374" s="720"/>
      <c r="D374" s="720"/>
      <c r="E374" s="720"/>
      <c r="F374" s="720"/>
      <c r="G374" s="720"/>
    </row>
    <row r="375" spans="1:7" s="103" customFormat="1" ht="15">
      <c r="A375" s="422" t="s">
        <v>1505</v>
      </c>
      <c r="B375" s="102" t="s">
        <v>1503</v>
      </c>
      <c r="C375" s="718" t="s">
        <v>774</v>
      </c>
      <c r="D375" s="718"/>
      <c r="E375" s="719"/>
      <c r="F375" s="719"/>
      <c r="G375" s="719"/>
    </row>
    <row r="376" spans="1:7" s="77" customFormat="1" ht="28.5">
      <c r="A376" s="424" t="s">
        <v>1506</v>
      </c>
      <c r="B376" s="24" t="s">
        <v>169</v>
      </c>
      <c r="C376" s="424" t="s">
        <v>166</v>
      </c>
      <c r="D376" s="419" t="s">
        <v>451</v>
      </c>
      <c r="E376" s="78">
        <v>0</v>
      </c>
      <c r="F376" s="78">
        <v>0</v>
      </c>
      <c r="G376" s="79"/>
    </row>
    <row r="377" spans="1:7" s="77" customFormat="1" ht="28.5">
      <c r="A377" s="424" t="s">
        <v>1507</v>
      </c>
      <c r="B377" s="24" t="s">
        <v>481</v>
      </c>
      <c r="C377" s="424" t="s">
        <v>166</v>
      </c>
      <c r="D377" s="419" t="s">
        <v>451</v>
      </c>
      <c r="E377" s="78">
        <v>0</v>
      </c>
      <c r="F377" s="78">
        <v>0</v>
      </c>
      <c r="G377" s="79"/>
    </row>
    <row r="378" spans="1:7" s="77" customFormat="1" ht="18.75" customHeight="1">
      <c r="A378" s="424" t="s">
        <v>1508</v>
      </c>
      <c r="B378" s="24" t="s">
        <v>486</v>
      </c>
      <c r="C378" s="424" t="s">
        <v>166</v>
      </c>
      <c r="D378" s="424" t="s">
        <v>450</v>
      </c>
      <c r="E378" s="78">
        <v>0</v>
      </c>
      <c r="F378" s="78">
        <v>0</v>
      </c>
      <c r="G378" s="79"/>
    </row>
    <row r="379" spans="1:7" s="77" customFormat="1" ht="28.5">
      <c r="A379" s="424" t="s">
        <v>1509</v>
      </c>
      <c r="B379" s="24" t="s">
        <v>487</v>
      </c>
      <c r="C379" s="424" t="s">
        <v>166</v>
      </c>
      <c r="D379" s="419" t="s">
        <v>451</v>
      </c>
      <c r="E379" s="78">
        <v>0</v>
      </c>
      <c r="F379" s="78">
        <v>0</v>
      </c>
      <c r="G379" s="79"/>
    </row>
    <row r="380" spans="1:7" s="107" customFormat="1" ht="15">
      <c r="A380" s="422" t="s">
        <v>1510</v>
      </c>
      <c r="B380" s="102" t="s">
        <v>493</v>
      </c>
      <c r="C380" s="422" t="s">
        <v>166</v>
      </c>
      <c r="D380" s="422" t="s">
        <v>23</v>
      </c>
      <c r="E380" s="105">
        <f>(E378*E379)/1000</f>
        <v>0</v>
      </c>
      <c r="F380" s="105">
        <f>(F378*F379)/1000</f>
        <v>0</v>
      </c>
      <c r="G380" s="106"/>
    </row>
    <row r="381" spans="1:7">
      <c r="A381" s="720"/>
      <c r="B381" s="720"/>
      <c r="C381" s="720"/>
      <c r="D381" s="720"/>
      <c r="E381" s="720"/>
      <c r="F381" s="720"/>
      <c r="G381" s="720"/>
    </row>
    <row r="382" spans="1:7" s="103" customFormat="1" ht="15">
      <c r="A382" s="422" t="s">
        <v>1512</v>
      </c>
      <c r="B382" s="102" t="s">
        <v>1504</v>
      </c>
      <c r="C382" s="718" t="s">
        <v>774</v>
      </c>
      <c r="D382" s="718"/>
      <c r="E382" s="719"/>
      <c r="F382" s="719"/>
      <c r="G382" s="719"/>
    </row>
    <row r="383" spans="1:7" s="77" customFormat="1" ht="28.5">
      <c r="A383" s="424" t="s">
        <v>1513</v>
      </c>
      <c r="B383" s="24" t="s">
        <v>169</v>
      </c>
      <c r="C383" s="424" t="s">
        <v>166</v>
      </c>
      <c r="D383" s="419" t="s">
        <v>451</v>
      </c>
      <c r="E383" s="78">
        <v>0</v>
      </c>
      <c r="F383" s="78">
        <v>0</v>
      </c>
      <c r="G383" s="79"/>
    </row>
    <row r="384" spans="1:7" s="77" customFormat="1" ht="28.5">
      <c r="A384" s="424" t="s">
        <v>1514</v>
      </c>
      <c r="B384" s="24" t="s">
        <v>481</v>
      </c>
      <c r="C384" s="424" t="s">
        <v>166</v>
      </c>
      <c r="D384" s="419" t="s">
        <v>451</v>
      </c>
      <c r="E384" s="78">
        <v>0</v>
      </c>
      <c r="F384" s="78">
        <v>0</v>
      </c>
      <c r="G384" s="79"/>
    </row>
    <row r="385" spans="1:7" s="77" customFormat="1" ht="18.75" customHeight="1">
      <c r="A385" s="424" t="s">
        <v>1515</v>
      </c>
      <c r="B385" s="24" t="s">
        <v>486</v>
      </c>
      <c r="C385" s="424" t="s">
        <v>166</v>
      </c>
      <c r="D385" s="424" t="s">
        <v>450</v>
      </c>
      <c r="E385" s="78">
        <v>0</v>
      </c>
      <c r="F385" s="78">
        <v>0</v>
      </c>
      <c r="G385" s="79"/>
    </row>
    <row r="386" spans="1:7" s="77" customFormat="1" ht="28.5">
      <c r="A386" s="424" t="s">
        <v>1516</v>
      </c>
      <c r="B386" s="24" t="s">
        <v>487</v>
      </c>
      <c r="C386" s="424" t="s">
        <v>166</v>
      </c>
      <c r="D386" s="419" t="s">
        <v>451</v>
      </c>
      <c r="E386" s="78">
        <v>0</v>
      </c>
      <c r="F386" s="78">
        <v>0</v>
      </c>
      <c r="G386" s="79"/>
    </row>
    <row r="387" spans="1:7" s="107" customFormat="1" ht="15">
      <c r="A387" s="422" t="s">
        <v>1517</v>
      </c>
      <c r="B387" s="102" t="s">
        <v>493</v>
      </c>
      <c r="C387" s="422" t="s">
        <v>166</v>
      </c>
      <c r="D387" s="422" t="s">
        <v>23</v>
      </c>
      <c r="E387" s="105">
        <f>(E385*E386)/1000</f>
        <v>0</v>
      </c>
      <c r="F387" s="105">
        <f>(F385*F386)/1000</f>
        <v>0</v>
      </c>
      <c r="G387" s="106"/>
    </row>
    <row r="388" spans="1:7">
      <c r="A388" s="720"/>
      <c r="B388" s="720"/>
      <c r="C388" s="720"/>
      <c r="D388" s="720"/>
      <c r="E388" s="720"/>
      <c r="F388" s="720"/>
      <c r="G388" s="720"/>
    </row>
    <row r="389" spans="1:7" s="103" customFormat="1" ht="15">
      <c r="A389" s="422" t="s">
        <v>1518</v>
      </c>
      <c r="B389" s="102" t="s">
        <v>1511</v>
      </c>
      <c r="C389" s="718" t="s">
        <v>774</v>
      </c>
      <c r="D389" s="718"/>
      <c r="E389" s="719"/>
      <c r="F389" s="719"/>
      <c r="G389" s="719"/>
    </row>
    <row r="390" spans="1:7" s="77" customFormat="1" ht="28.5">
      <c r="A390" s="424" t="s">
        <v>1519</v>
      </c>
      <c r="B390" s="24" t="s">
        <v>169</v>
      </c>
      <c r="C390" s="424" t="s">
        <v>166</v>
      </c>
      <c r="D390" s="419" t="s">
        <v>451</v>
      </c>
      <c r="E390" s="78">
        <v>0</v>
      </c>
      <c r="F390" s="78">
        <v>0</v>
      </c>
      <c r="G390" s="79"/>
    </row>
    <row r="391" spans="1:7" s="77" customFormat="1" ht="28.5">
      <c r="A391" s="424" t="s">
        <v>1520</v>
      </c>
      <c r="B391" s="24" t="s">
        <v>481</v>
      </c>
      <c r="C391" s="424" t="s">
        <v>166</v>
      </c>
      <c r="D391" s="419" t="s">
        <v>451</v>
      </c>
      <c r="E391" s="78">
        <v>0</v>
      </c>
      <c r="F391" s="78">
        <v>0</v>
      </c>
      <c r="G391" s="79"/>
    </row>
    <row r="392" spans="1:7" s="77" customFormat="1" ht="18.75" customHeight="1">
      <c r="A392" s="424" t="s">
        <v>1521</v>
      </c>
      <c r="B392" s="24" t="s">
        <v>486</v>
      </c>
      <c r="C392" s="424" t="s">
        <v>166</v>
      </c>
      <c r="D392" s="424" t="s">
        <v>450</v>
      </c>
      <c r="E392" s="78">
        <v>0</v>
      </c>
      <c r="F392" s="78">
        <v>0</v>
      </c>
      <c r="G392" s="79"/>
    </row>
    <row r="393" spans="1:7" s="77" customFormat="1" ht="28.5">
      <c r="A393" s="424" t="s">
        <v>1522</v>
      </c>
      <c r="B393" s="24" t="s">
        <v>487</v>
      </c>
      <c r="C393" s="424" t="s">
        <v>166</v>
      </c>
      <c r="D393" s="419" t="s">
        <v>451</v>
      </c>
      <c r="E393" s="78">
        <v>0</v>
      </c>
      <c r="F393" s="78">
        <v>0</v>
      </c>
      <c r="G393" s="79"/>
    </row>
    <row r="394" spans="1:7" s="107" customFormat="1" ht="15">
      <c r="A394" s="422" t="s">
        <v>1523</v>
      </c>
      <c r="B394" s="102" t="s">
        <v>493</v>
      </c>
      <c r="C394" s="422" t="s">
        <v>166</v>
      </c>
      <c r="D394" s="422" t="s">
        <v>23</v>
      </c>
      <c r="E394" s="105">
        <f>(E392*E393)/1000</f>
        <v>0</v>
      </c>
      <c r="F394" s="105">
        <f>(F392*F393)/1000</f>
        <v>0</v>
      </c>
      <c r="G394" s="106"/>
    </row>
    <row r="395" spans="1:7">
      <c r="A395" s="720"/>
      <c r="B395" s="720"/>
      <c r="C395" s="720"/>
      <c r="D395" s="720"/>
      <c r="E395" s="720"/>
      <c r="F395" s="720"/>
      <c r="G395" s="720"/>
    </row>
    <row r="396" spans="1:7" s="103" customFormat="1" ht="15">
      <c r="A396" s="422" t="s">
        <v>1525</v>
      </c>
      <c r="B396" s="102" t="s">
        <v>1524</v>
      </c>
      <c r="C396" s="718" t="s">
        <v>774</v>
      </c>
      <c r="D396" s="718"/>
      <c r="E396" s="719"/>
      <c r="F396" s="719"/>
      <c r="G396" s="719"/>
    </row>
    <row r="397" spans="1:7" s="77" customFormat="1" ht="28.5">
      <c r="A397" s="424" t="s">
        <v>1526</v>
      </c>
      <c r="B397" s="24" t="s">
        <v>169</v>
      </c>
      <c r="C397" s="424" t="s">
        <v>166</v>
      </c>
      <c r="D397" s="419" t="s">
        <v>451</v>
      </c>
      <c r="E397" s="78">
        <v>0</v>
      </c>
      <c r="F397" s="78">
        <v>0</v>
      </c>
      <c r="G397" s="79"/>
    </row>
    <row r="398" spans="1:7" s="77" customFormat="1" ht="28.5">
      <c r="A398" s="424" t="s">
        <v>1527</v>
      </c>
      <c r="B398" s="24" t="s">
        <v>481</v>
      </c>
      <c r="C398" s="424" t="s">
        <v>166</v>
      </c>
      <c r="D398" s="419" t="s">
        <v>451</v>
      </c>
      <c r="E398" s="78">
        <v>0</v>
      </c>
      <c r="F398" s="78">
        <v>0</v>
      </c>
      <c r="G398" s="79"/>
    </row>
    <row r="399" spans="1:7" s="77" customFormat="1" ht="18.75" customHeight="1">
      <c r="A399" s="424" t="s">
        <v>1528</v>
      </c>
      <c r="B399" s="24" t="s">
        <v>486</v>
      </c>
      <c r="C399" s="424" t="s">
        <v>166</v>
      </c>
      <c r="D399" s="424" t="s">
        <v>450</v>
      </c>
      <c r="E399" s="78">
        <v>0</v>
      </c>
      <c r="F399" s="78">
        <v>0</v>
      </c>
      <c r="G399" s="79"/>
    </row>
    <row r="400" spans="1:7" s="77" customFormat="1" ht="28.5">
      <c r="A400" s="424" t="s">
        <v>1529</v>
      </c>
      <c r="B400" s="24" t="s">
        <v>487</v>
      </c>
      <c r="C400" s="424" t="s">
        <v>166</v>
      </c>
      <c r="D400" s="419" t="s">
        <v>451</v>
      </c>
      <c r="E400" s="78">
        <v>0</v>
      </c>
      <c r="F400" s="78">
        <v>0</v>
      </c>
      <c r="G400" s="79"/>
    </row>
    <row r="401" spans="1:7" s="107" customFormat="1" ht="15">
      <c r="A401" s="422" t="s">
        <v>1530</v>
      </c>
      <c r="B401" s="102" t="s">
        <v>493</v>
      </c>
      <c r="C401" s="422" t="s">
        <v>166</v>
      </c>
      <c r="D401" s="422" t="s">
        <v>23</v>
      </c>
      <c r="E401" s="105">
        <f>(E399*E400)/1000</f>
        <v>0</v>
      </c>
      <c r="F401" s="105">
        <f>(F399*F400)/1000</f>
        <v>0</v>
      </c>
      <c r="G401" s="106"/>
    </row>
    <row r="402" spans="1:7">
      <c r="A402" s="720"/>
      <c r="B402" s="720"/>
      <c r="C402" s="720"/>
      <c r="D402" s="720"/>
      <c r="E402" s="720"/>
      <c r="F402" s="720"/>
      <c r="G402" s="720"/>
    </row>
    <row r="403" spans="1:7" s="103" customFormat="1" ht="15">
      <c r="A403" s="422" t="s">
        <v>1532</v>
      </c>
      <c r="B403" s="102" t="s">
        <v>1531</v>
      </c>
      <c r="C403" s="718" t="s">
        <v>774</v>
      </c>
      <c r="D403" s="718"/>
      <c r="E403" s="719"/>
      <c r="F403" s="719"/>
      <c r="G403" s="719"/>
    </row>
    <row r="404" spans="1:7" s="77" customFormat="1" ht="28.5">
      <c r="A404" s="424" t="s">
        <v>1533</v>
      </c>
      <c r="B404" s="24" t="s">
        <v>169</v>
      </c>
      <c r="C404" s="424" t="s">
        <v>166</v>
      </c>
      <c r="D404" s="419" t="s">
        <v>451</v>
      </c>
      <c r="E404" s="78">
        <v>0</v>
      </c>
      <c r="F404" s="78">
        <v>0</v>
      </c>
      <c r="G404" s="79"/>
    </row>
    <row r="405" spans="1:7" s="77" customFormat="1" ht="28.5">
      <c r="A405" s="424" t="s">
        <v>1534</v>
      </c>
      <c r="B405" s="24" t="s">
        <v>481</v>
      </c>
      <c r="C405" s="424" t="s">
        <v>166</v>
      </c>
      <c r="D405" s="419" t="s">
        <v>451</v>
      </c>
      <c r="E405" s="78">
        <v>0</v>
      </c>
      <c r="F405" s="78">
        <v>0</v>
      </c>
      <c r="G405" s="79"/>
    </row>
    <row r="406" spans="1:7" s="77" customFormat="1" ht="18.75" customHeight="1">
      <c r="A406" s="424" t="s">
        <v>1535</v>
      </c>
      <c r="B406" s="24" t="s">
        <v>486</v>
      </c>
      <c r="C406" s="424" t="s">
        <v>166</v>
      </c>
      <c r="D406" s="424" t="s">
        <v>450</v>
      </c>
      <c r="E406" s="78">
        <v>0</v>
      </c>
      <c r="F406" s="78">
        <v>0</v>
      </c>
      <c r="G406" s="79"/>
    </row>
    <row r="407" spans="1:7" s="77" customFormat="1" ht="28.5">
      <c r="A407" s="424" t="s">
        <v>1536</v>
      </c>
      <c r="B407" s="24" t="s">
        <v>487</v>
      </c>
      <c r="C407" s="424" t="s">
        <v>166</v>
      </c>
      <c r="D407" s="419" t="s">
        <v>451</v>
      </c>
      <c r="E407" s="78">
        <v>0</v>
      </c>
      <c r="F407" s="78">
        <v>0</v>
      </c>
      <c r="G407" s="79"/>
    </row>
    <row r="408" spans="1:7" s="107" customFormat="1" ht="15">
      <c r="A408" s="422" t="s">
        <v>1537</v>
      </c>
      <c r="B408" s="102" t="s">
        <v>493</v>
      </c>
      <c r="C408" s="422" t="s">
        <v>166</v>
      </c>
      <c r="D408" s="422" t="s">
        <v>23</v>
      </c>
      <c r="E408" s="105">
        <f>(E406*E407)/1000</f>
        <v>0</v>
      </c>
      <c r="F408" s="105">
        <f>(F406*F407)/1000</f>
        <v>0</v>
      </c>
      <c r="G408" s="106"/>
    </row>
    <row r="409" spans="1:7">
      <c r="A409" s="720"/>
      <c r="B409" s="720"/>
      <c r="C409" s="720"/>
      <c r="D409" s="720"/>
      <c r="E409" s="720"/>
      <c r="F409" s="720"/>
      <c r="G409" s="720"/>
    </row>
    <row r="410" spans="1:7" s="103" customFormat="1" ht="15">
      <c r="A410" s="422" t="s">
        <v>1539</v>
      </c>
      <c r="B410" s="102" t="s">
        <v>1538</v>
      </c>
      <c r="C410" s="718" t="s">
        <v>774</v>
      </c>
      <c r="D410" s="718"/>
      <c r="E410" s="719"/>
      <c r="F410" s="719"/>
      <c r="G410" s="719"/>
    </row>
    <row r="411" spans="1:7" s="77" customFormat="1" ht="28.5">
      <c r="A411" s="424" t="s">
        <v>1540</v>
      </c>
      <c r="B411" s="24" t="s">
        <v>169</v>
      </c>
      <c r="C411" s="424" t="s">
        <v>166</v>
      </c>
      <c r="D411" s="419" t="s">
        <v>451</v>
      </c>
      <c r="E411" s="78">
        <v>0</v>
      </c>
      <c r="F411" s="78">
        <v>0</v>
      </c>
      <c r="G411" s="79"/>
    </row>
    <row r="412" spans="1:7" s="77" customFormat="1" ht="28.5">
      <c r="A412" s="424" t="s">
        <v>1541</v>
      </c>
      <c r="B412" s="24" t="s">
        <v>481</v>
      </c>
      <c r="C412" s="424" t="s">
        <v>166</v>
      </c>
      <c r="D412" s="419" t="s">
        <v>451</v>
      </c>
      <c r="E412" s="78">
        <v>0</v>
      </c>
      <c r="F412" s="78">
        <v>0</v>
      </c>
      <c r="G412" s="79"/>
    </row>
    <row r="413" spans="1:7" s="77" customFormat="1" ht="18.75" customHeight="1">
      <c r="A413" s="424" t="s">
        <v>1542</v>
      </c>
      <c r="B413" s="24" t="s">
        <v>486</v>
      </c>
      <c r="C413" s="424" t="s">
        <v>166</v>
      </c>
      <c r="D413" s="424" t="s">
        <v>450</v>
      </c>
      <c r="E413" s="78">
        <v>0</v>
      </c>
      <c r="F413" s="78">
        <v>0</v>
      </c>
      <c r="G413" s="79"/>
    </row>
    <row r="414" spans="1:7" s="77" customFormat="1" ht="28.5">
      <c r="A414" s="424" t="s">
        <v>1543</v>
      </c>
      <c r="B414" s="24" t="s">
        <v>487</v>
      </c>
      <c r="C414" s="424" t="s">
        <v>166</v>
      </c>
      <c r="D414" s="419" t="s">
        <v>451</v>
      </c>
      <c r="E414" s="78">
        <v>0</v>
      </c>
      <c r="F414" s="78">
        <v>0</v>
      </c>
      <c r="G414" s="79"/>
    </row>
    <row r="415" spans="1:7" s="107" customFormat="1" ht="15">
      <c r="A415" s="422" t="s">
        <v>1544</v>
      </c>
      <c r="B415" s="102" t="s">
        <v>493</v>
      </c>
      <c r="C415" s="422" t="s">
        <v>166</v>
      </c>
      <c r="D415" s="422" t="s">
        <v>23</v>
      </c>
      <c r="E415" s="105">
        <f>(E413*E414)/1000</f>
        <v>0</v>
      </c>
      <c r="F415" s="105">
        <f>(F413*F414)/1000</f>
        <v>0</v>
      </c>
      <c r="G415" s="106"/>
    </row>
    <row r="416" spans="1:7">
      <c r="A416" s="720"/>
      <c r="B416" s="720"/>
      <c r="C416" s="720"/>
      <c r="D416" s="720"/>
      <c r="E416" s="720"/>
      <c r="F416" s="720"/>
      <c r="G416" s="720"/>
    </row>
    <row r="417" spans="1:7" s="103" customFormat="1" ht="15">
      <c r="A417" s="422" t="s">
        <v>1546</v>
      </c>
      <c r="B417" s="102" t="s">
        <v>1545</v>
      </c>
      <c r="C417" s="718" t="s">
        <v>774</v>
      </c>
      <c r="D417" s="718"/>
      <c r="E417" s="719"/>
      <c r="F417" s="719"/>
      <c r="G417" s="719"/>
    </row>
    <row r="418" spans="1:7" s="77" customFormat="1" ht="28.5">
      <c r="A418" s="424" t="s">
        <v>1547</v>
      </c>
      <c r="B418" s="24" t="s">
        <v>169</v>
      </c>
      <c r="C418" s="424" t="s">
        <v>166</v>
      </c>
      <c r="D418" s="419" t="s">
        <v>451</v>
      </c>
      <c r="E418" s="78">
        <v>0</v>
      </c>
      <c r="F418" s="78">
        <v>0</v>
      </c>
      <c r="G418" s="79"/>
    </row>
    <row r="419" spans="1:7" s="77" customFormat="1" ht="28.5">
      <c r="A419" s="424" t="s">
        <v>1548</v>
      </c>
      <c r="B419" s="24" t="s">
        <v>481</v>
      </c>
      <c r="C419" s="424" t="s">
        <v>166</v>
      </c>
      <c r="D419" s="419" t="s">
        <v>451</v>
      </c>
      <c r="E419" s="78">
        <v>0</v>
      </c>
      <c r="F419" s="78">
        <v>0</v>
      </c>
      <c r="G419" s="79"/>
    </row>
    <row r="420" spans="1:7" s="77" customFormat="1" ht="18.75" customHeight="1">
      <c r="A420" s="424" t="s">
        <v>1549</v>
      </c>
      <c r="B420" s="24" t="s">
        <v>486</v>
      </c>
      <c r="C420" s="424" t="s">
        <v>166</v>
      </c>
      <c r="D420" s="424" t="s">
        <v>450</v>
      </c>
      <c r="E420" s="78">
        <v>0</v>
      </c>
      <c r="F420" s="78">
        <v>0</v>
      </c>
      <c r="G420" s="79"/>
    </row>
    <row r="421" spans="1:7" s="77" customFormat="1" ht="28.5">
      <c r="A421" s="424" t="s">
        <v>1550</v>
      </c>
      <c r="B421" s="24" t="s">
        <v>487</v>
      </c>
      <c r="C421" s="424" t="s">
        <v>166</v>
      </c>
      <c r="D421" s="419" t="s">
        <v>451</v>
      </c>
      <c r="E421" s="78">
        <v>0</v>
      </c>
      <c r="F421" s="78">
        <v>0</v>
      </c>
      <c r="G421" s="79"/>
    </row>
    <row r="422" spans="1:7" s="107" customFormat="1" ht="15">
      <c r="A422" s="422" t="s">
        <v>1551</v>
      </c>
      <c r="B422" s="102" t="s">
        <v>493</v>
      </c>
      <c r="C422" s="422" t="s">
        <v>166</v>
      </c>
      <c r="D422" s="422" t="s">
        <v>23</v>
      </c>
      <c r="E422" s="105">
        <f>(E420*E421)/1000</f>
        <v>0</v>
      </c>
      <c r="F422" s="105">
        <f>(F420*F421)/1000</f>
        <v>0</v>
      </c>
      <c r="G422" s="106"/>
    </row>
    <row r="423" spans="1:7">
      <c r="A423" s="720"/>
      <c r="B423" s="720"/>
      <c r="C423" s="720"/>
      <c r="D423" s="720"/>
      <c r="E423" s="720"/>
      <c r="F423" s="720"/>
      <c r="G423" s="720"/>
    </row>
    <row r="424" spans="1:7" s="103" customFormat="1" ht="15">
      <c r="A424" s="422" t="s">
        <v>1553</v>
      </c>
      <c r="B424" s="102" t="s">
        <v>1552</v>
      </c>
      <c r="C424" s="718" t="s">
        <v>774</v>
      </c>
      <c r="D424" s="718"/>
      <c r="E424" s="719"/>
      <c r="F424" s="719"/>
      <c r="G424" s="719"/>
    </row>
    <row r="425" spans="1:7" s="77" customFormat="1" ht="28.5">
      <c r="A425" s="424" t="s">
        <v>1554</v>
      </c>
      <c r="B425" s="24" t="s">
        <v>169</v>
      </c>
      <c r="C425" s="424" t="s">
        <v>166</v>
      </c>
      <c r="D425" s="419" t="s">
        <v>451</v>
      </c>
      <c r="E425" s="78">
        <v>0</v>
      </c>
      <c r="F425" s="78">
        <v>0</v>
      </c>
      <c r="G425" s="79"/>
    </row>
    <row r="426" spans="1:7" s="77" customFormat="1" ht="28.5">
      <c r="A426" s="424" t="s">
        <v>1555</v>
      </c>
      <c r="B426" s="24" t="s">
        <v>481</v>
      </c>
      <c r="C426" s="424" t="s">
        <v>166</v>
      </c>
      <c r="D426" s="419" t="s">
        <v>451</v>
      </c>
      <c r="E426" s="78">
        <v>0</v>
      </c>
      <c r="F426" s="78">
        <v>0</v>
      </c>
      <c r="G426" s="79"/>
    </row>
    <row r="427" spans="1:7" s="77" customFormat="1" ht="18.75" customHeight="1">
      <c r="A427" s="424" t="s">
        <v>1556</v>
      </c>
      <c r="B427" s="24" t="s">
        <v>486</v>
      </c>
      <c r="C427" s="424" t="s">
        <v>166</v>
      </c>
      <c r="D427" s="424" t="s">
        <v>450</v>
      </c>
      <c r="E427" s="78">
        <v>0</v>
      </c>
      <c r="F427" s="78">
        <v>0</v>
      </c>
      <c r="G427" s="79"/>
    </row>
    <row r="428" spans="1:7" s="77" customFormat="1" ht="28.5">
      <c r="A428" s="424" t="s">
        <v>1557</v>
      </c>
      <c r="B428" s="24" t="s">
        <v>487</v>
      </c>
      <c r="C428" s="424" t="s">
        <v>166</v>
      </c>
      <c r="D428" s="419" t="s">
        <v>451</v>
      </c>
      <c r="E428" s="78">
        <v>0</v>
      </c>
      <c r="F428" s="78">
        <v>0</v>
      </c>
      <c r="G428" s="79"/>
    </row>
    <row r="429" spans="1:7" s="107" customFormat="1" ht="15">
      <c r="A429" s="422" t="s">
        <v>1558</v>
      </c>
      <c r="B429" s="102" t="s">
        <v>493</v>
      </c>
      <c r="C429" s="422" t="s">
        <v>166</v>
      </c>
      <c r="D429" s="422" t="s">
        <v>23</v>
      </c>
      <c r="E429" s="105">
        <f>(E427*E428)/1000</f>
        <v>0</v>
      </c>
      <c r="F429" s="105">
        <f>(F427*F428)/1000</f>
        <v>0</v>
      </c>
      <c r="G429" s="106"/>
    </row>
    <row r="430" spans="1:7">
      <c r="A430" s="720"/>
      <c r="B430" s="720"/>
      <c r="C430" s="720"/>
      <c r="D430" s="720"/>
      <c r="E430" s="720"/>
      <c r="F430" s="720"/>
      <c r="G430" s="720"/>
    </row>
    <row r="431" spans="1:7" s="103" customFormat="1" ht="15">
      <c r="A431" s="422" t="s">
        <v>1561</v>
      </c>
      <c r="B431" s="102" t="s">
        <v>1559</v>
      </c>
      <c r="C431" s="718" t="s">
        <v>774</v>
      </c>
      <c r="D431" s="718"/>
      <c r="E431" s="719"/>
      <c r="F431" s="719"/>
      <c r="G431" s="719"/>
    </row>
    <row r="432" spans="1:7" s="77" customFormat="1" ht="28.5">
      <c r="A432" s="424" t="s">
        <v>1562</v>
      </c>
      <c r="B432" s="24" t="s">
        <v>169</v>
      </c>
      <c r="C432" s="424" t="s">
        <v>166</v>
      </c>
      <c r="D432" s="419" t="s">
        <v>451</v>
      </c>
      <c r="E432" s="78">
        <v>0</v>
      </c>
      <c r="F432" s="78">
        <v>0</v>
      </c>
      <c r="G432" s="79"/>
    </row>
    <row r="433" spans="1:7" s="77" customFormat="1" ht="28.5">
      <c r="A433" s="424" t="s">
        <v>1563</v>
      </c>
      <c r="B433" s="24" t="s">
        <v>481</v>
      </c>
      <c r="C433" s="424" t="s">
        <v>166</v>
      </c>
      <c r="D433" s="419" t="s">
        <v>451</v>
      </c>
      <c r="E433" s="78">
        <v>0</v>
      </c>
      <c r="F433" s="78">
        <v>0</v>
      </c>
      <c r="G433" s="79"/>
    </row>
    <row r="434" spans="1:7" s="77" customFormat="1" ht="18.75" customHeight="1">
      <c r="A434" s="424" t="s">
        <v>1564</v>
      </c>
      <c r="B434" s="24" t="s">
        <v>486</v>
      </c>
      <c r="C434" s="424" t="s">
        <v>166</v>
      </c>
      <c r="D434" s="424" t="s">
        <v>450</v>
      </c>
      <c r="E434" s="78">
        <v>0</v>
      </c>
      <c r="F434" s="78">
        <v>0</v>
      </c>
      <c r="G434" s="79"/>
    </row>
    <row r="435" spans="1:7" s="77" customFormat="1" ht="28.5">
      <c r="A435" s="424" t="s">
        <v>1565</v>
      </c>
      <c r="B435" s="24" t="s">
        <v>487</v>
      </c>
      <c r="C435" s="424" t="s">
        <v>166</v>
      </c>
      <c r="D435" s="419" t="s">
        <v>451</v>
      </c>
      <c r="E435" s="78">
        <v>0</v>
      </c>
      <c r="F435" s="78">
        <v>0</v>
      </c>
      <c r="G435" s="79"/>
    </row>
    <row r="436" spans="1:7" s="107" customFormat="1" ht="15">
      <c r="A436" s="422" t="s">
        <v>1566</v>
      </c>
      <c r="B436" s="102" t="s">
        <v>493</v>
      </c>
      <c r="C436" s="422" t="s">
        <v>166</v>
      </c>
      <c r="D436" s="422" t="s">
        <v>23</v>
      </c>
      <c r="E436" s="105">
        <f>(E434*E435)/1000</f>
        <v>0</v>
      </c>
      <c r="F436" s="105">
        <f>(F434*F435)/1000</f>
        <v>0</v>
      </c>
      <c r="G436" s="106"/>
    </row>
    <row r="437" spans="1:7">
      <c r="A437" s="720"/>
      <c r="B437" s="720"/>
      <c r="C437" s="720"/>
      <c r="D437" s="720"/>
      <c r="E437" s="720"/>
      <c r="F437" s="720"/>
      <c r="G437" s="720"/>
    </row>
    <row r="438" spans="1:7" s="103" customFormat="1" ht="15">
      <c r="A438" s="422" t="s">
        <v>1567</v>
      </c>
      <c r="B438" s="102" t="s">
        <v>1560</v>
      </c>
      <c r="C438" s="718" t="s">
        <v>774</v>
      </c>
      <c r="D438" s="718"/>
      <c r="E438" s="719"/>
      <c r="F438" s="719"/>
      <c r="G438" s="719"/>
    </row>
    <row r="439" spans="1:7" s="77" customFormat="1" ht="28.5">
      <c r="A439" s="424" t="s">
        <v>1568</v>
      </c>
      <c r="B439" s="24" t="s">
        <v>169</v>
      </c>
      <c r="C439" s="424" t="s">
        <v>166</v>
      </c>
      <c r="D439" s="419" t="s">
        <v>451</v>
      </c>
      <c r="E439" s="78">
        <v>0</v>
      </c>
      <c r="F439" s="78">
        <v>0</v>
      </c>
      <c r="G439" s="79"/>
    </row>
    <row r="440" spans="1:7" s="77" customFormat="1" ht="28.5">
      <c r="A440" s="424" t="s">
        <v>1569</v>
      </c>
      <c r="B440" s="24" t="s">
        <v>481</v>
      </c>
      <c r="C440" s="424" t="s">
        <v>166</v>
      </c>
      <c r="D440" s="419" t="s">
        <v>451</v>
      </c>
      <c r="E440" s="78">
        <v>0</v>
      </c>
      <c r="F440" s="78">
        <v>0</v>
      </c>
      <c r="G440" s="79"/>
    </row>
    <row r="441" spans="1:7" s="77" customFormat="1" ht="18.75" customHeight="1">
      <c r="A441" s="424" t="s">
        <v>1570</v>
      </c>
      <c r="B441" s="24" t="s">
        <v>486</v>
      </c>
      <c r="C441" s="424" t="s">
        <v>166</v>
      </c>
      <c r="D441" s="424" t="s">
        <v>450</v>
      </c>
      <c r="E441" s="78">
        <v>0</v>
      </c>
      <c r="F441" s="78">
        <v>0</v>
      </c>
      <c r="G441" s="79"/>
    </row>
    <row r="442" spans="1:7" s="77" customFormat="1" ht="28.5">
      <c r="A442" s="424" t="s">
        <v>1571</v>
      </c>
      <c r="B442" s="24" t="s">
        <v>487</v>
      </c>
      <c r="C442" s="424" t="s">
        <v>166</v>
      </c>
      <c r="D442" s="419" t="s">
        <v>451</v>
      </c>
      <c r="E442" s="78">
        <v>0</v>
      </c>
      <c r="F442" s="78">
        <v>0</v>
      </c>
      <c r="G442" s="79"/>
    </row>
    <row r="443" spans="1:7" s="107" customFormat="1" ht="15">
      <c r="A443" s="422" t="s">
        <v>1572</v>
      </c>
      <c r="B443" s="102" t="s">
        <v>493</v>
      </c>
      <c r="C443" s="422" t="s">
        <v>166</v>
      </c>
      <c r="D443" s="422" t="s">
        <v>23</v>
      </c>
      <c r="E443" s="105">
        <f>(E441*E442)/1000</f>
        <v>0</v>
      </c>
      <c r="F443" s="105">
        <f>(F441*F442)/1000</f>
        <v>0</v>
      </c>
      <c r="G443" s="106"/>
    </row>
    <row r="444" spans="1:7">
      <c r="A444" s="720"/>
      <c r="B444" s="720"/>
      <c r="C444" s="720"/>
      <c r="D444" s="720"/>
      <c r="E444" s="720"/>
      <c r="F444" s="720"/>
      <c r="G444" s="720"/>
    </row>
    <row r="445" spans="1:7" s="103" customFormat="1" ht="15">
      <c r="A445" s="101" t="s">
        <v>734</v>
      </c>
      <c r="B445" s="102" t="s">
        <v>504</v>
      </c>
      <c r="C445" s="727" t="s">
        <v>505</v>
      </c>
      <c r="D445" s="728"/>
      <c r="E445" s="719"/>
      <c r="F445" s="719"/>
      <c r="G445" s="719"/>
    </row>
    <row r="446" spans="1:7" s="77" customFormat="1" ht="28.5">
      <c r="A446" s="23" t="s">
        <v>509</v>
      </c>
      <c r="B446" s="24" t="s">
        <v>169</v>
      </c>
      <c r="C446" s="23" t="s">
        <v>166</v>
      </c>
      <c r="D446" s="26" t="s">
        <v>451</v>
      </c>
      <c r="E446" s="78">
        <v>0</v>
      </c>
      <c r="F446" s="78">
        <v>0</v>
      </c>
      <c r="G446" s="79"/>
    </row>
    <row r="447" spans="1:7" s="77" customFormat="1" ht="28.5">
      <c r="A447" s="23" t="s">
        <v>510</v>
      </c>
      <c r="B447" s="24" t="s">
        <v>481</v>
      </c>
      <c r="C447" s="23" t="s">
        <v>166</v>
      </c>
      <c r="D447" s="26" t="s">
        <v>451</v>
      </c>
      <c r="E447" s="78">
        <v>0</v>
      </c>
      <c r="F447" s="78">
        <v>0</v>
      </c>
      <c r="G447" s="79"/>
    </row>
    <row r="448" spans="1:7" s="77" customFormat="1" ht="18.75" customHeight="1">
      <c r="A448" s="23" t="s">
        <v>511</v>
      </c>
      <c r="B448" s="24" t="s">
        <v>506</v>
      </c>
      <c r="C448" s="23" t="s">
        <v>166</v>
      </c>
      <c r="D448" s="23" t="s">
        <v>450</v>
      </c>
      <c r="E448" s="78">
        <v>0</v>
      </c>
      <c r="F448" s="78">
        <v>0</v>
      </c>
      <c r="G448" s="79"/>
    </row>
    <row r="449" spans="1:7" s="77" customFormat="1" ht="28.5">
      <c r="A449" s="23" t="s">
        <v>512</v>
      </c>
      <c r="B449" s="24" t="s">
        <v>507</v>
      </c>
      <c r="C449" s="23" t="s">
        <v>166</v>
      </c>
      <c r="D449" s="26" t="s">
        <v>451</v>
      </c>
      <c r="E449" s="78">
        <v>0</v>
      </c>
      <c r="F449" s="78">
        <v>0</v>
      </c>
      <c r="G449" s="79"/>
    </row>
    <row r="450" spans="1:7" s="107" customFormat="1" ht="15">
      <c r="A450" s="101" t="s">
        <v>513</v>
      </c>
      <c r="B450" s="102" t="s">
        <v>508</v>
      </c>
      <c r="C450" s="101" t="s">
        <v>166</v>
      </c>
      <c r="D450" s="101" t="s">
        <v>23</v>
      </c>
      <c r="E450" s="105">
        <f>(E448*E449)/1000</f>
        <v>0</v>
      </c>
      <c r="F450" s="105">
        <f>(F448*F449)/1000</f>
        <v>0</v>
      </c>
      <c r="G450" s="106"/>
    </row>
    <row r="451" spans="1:7">
      <c r="A451" s="720"/>
      <c r="B451" s="720"/>
      <c r="C451" s="720"/>
      <c r="D451" s="720"/>
      <c r="E451" s="720"/>
      <c r="F451" s="720"/>
      <c r="G451" s="720"/>
    </row>
    <row r="452" spans="1:7" s="103" customFormat="1" ht="15">
      <c r="A452" s="101" t="s">
        <v>735</v>
      </c>
      <c r="B452" s="102" t="s">
        <v>519</v>
      </c>
      <c r="C452" s="727" t="s">
        <v>505</v>
      </c>
      <c r="D452" s="728"/>
      <c r="E452" s="719"/>
      <c r="F452" s="719"/>
      <c r="G452" s="719"/>
    </row>
    <row r="453" spans="1:7" s="77" customFormat="1" ht="28.5">
      <c r="A453" s="23" t="s">
        <v>514</v>
      </c>
      <c r="B453" s="24" t="s">
        <v>169</v>
      </c>
      <c r="C453" s="23" t="s">
        <v>166</v>
      </c>
      <c r="D453" s="26" t="s">
        <v>451</v>
      </c>
      <c r="E453" s="78">
        <v>0</v>
      </c>
      <c r="F453" s="78">
        <v>0</v>
      </c>
      <c r="G453" s="79"/>
    </row>
    <row r="454" spans="1:7" s="77" customFormat="1" ht="28.5">
      <c r="A454" s="23" t="s">
        <v>515</v>
      </c>
      <c r="B454" s="24" t="s">
        <v>481</v>
      </c>
      <c r="C454" s="23" t="s">
        <v>166</v>
      </c>
      <c r="D454" s="26" t="s">
        <v>451</v>
      </c>
      <c r="E454" s="78">
        <v>0</v>
      </c>
      <c r="F454" s="78">
        <v>0</v>
      </c>
      <c r="G454" s="79"/>
    </row>
    <row r="455" spans="1:7" s="77" customFormat="1" ht="18.75" customHeight="1">
      <c r="A455" s="23" t="s">
        <v>516</v>
      </c>
      <c r="B455" s="24" t="s">
        <v>506</v>
      </c>
      <c r="C455" s="23" t="s">
        <v>166</v>
      </c>
      <c r="D455" s="23" t="s">
        <v>450</v>
      </c>
      <c r="E455" s="78">
        <v>0</v>
      </c>
      <c r="F455" s="78">
        <v>0</v>
      </c>
      <c r="G455" s="79"/>
    </row>
    <row r="456" spans="1:7" s="77" customFormat="1" ht="28.5">
      <c r="A456" s="23" t="s">
        <v>517</v>
      </c>
      <c r="B456" s="24" t="s">
        <v>507</v>
      </c>
      <c r="C456" s="23" t="s">
        <v>166</v>
      </c>
      <c r="D456" s="26" t="s">
        <v>451</v>
      </c>
      <c r="E456" s="78">
        <v>0</v>
      </c>
      <c r="F456" s="78">
        <v>0</v>
      </c>
      <c r="G456" s="79"/>
    </row>
    <row r="457" spans="1:7" s="107" customFormat="1" ht="15">
      <c r="A457" s="101" t="s">
        <v>518</v>
      </c>
      <c r="B457" s="102" t="s">
        <v>520</v>
      </c>
      <c r="C457" s="101" t="s">
        <v>166</v>
      </c>
      <c r="D457" s="101" t="s">
        <v>23</v>
      </c>
      <c r="E457" s="105">
        <f>(E455*E456)/1000</f>
        <v>0</v>
      </c>
      <c r="F457" s="105">
        <f>(F455*F456)/1000</f>
        <v>0</v>
      </c>
      <c r="G457" s="106"/>
    </row>
    <row r="458" spans="1:7">
      <c r="A458" s="720"/>
      <c r="B458" s="720"/>
      <c r="C458" s="720"/>
      <c r="D458" s="720"/>
      <c r="E458" s="720"/>
      <c r="F458" s="720"/>
      <c r="G458" s="720"/>
    </row>
    <row r="459" spans="1:7" s="103" customFormat="1" ht="15">
      <c r="A459" s="101" t="s">
        <v>736</v>
      </c>
      <c r="B459" s="102" t="s">
        <v>521</v>
      </c>
      <c r="C459" s="727" t="s">
        <v>505</v>
      </c>
      <c r="D459" s="728"/>
      <c r="E459" s="719"/>
      <c r="F459" s="719"/>
      <c r="G459" s="719"/>
    </row>
    <row r="460" spans="1:7" s="77" customFormat="1" ht="28.5">
      <c r="A460" s="23" t="s">
        <v>522</v>
      </c>
      <c r="B460" s="24" t="s">
        <v>169</v>
      </c>
      <c r="C460" s="23" t="s">
        <v>166</v>
      </c>
      <c r="D460" s="26" t="s">
        <v>451</v>
      </c>
      <c r="E460" s="78">
        <v>0</v>
      </c>
      <c r="F460" s="78">
        <v>0</v>
      </c>
      <c r="G460" s="79"/>
    </row>
    <row r="461" spans="1:7" s="77" customFormat="1" ht="28.5">
      <c r="A461" s="23" t="s">
        <v>523</v>
      </c>
      <c r="B461" s="24" t="s">
        <v>481</v>
      </c>
      <c r="C461" s="23" t="s">
        <v>166</v>
      </c>
      <c r="D461" s="26" t="s">
        <v>451</v>
      </c>
      <c r="E461" s="78">
        <v>0</v>
      </c>
      <c r="F461" s="78">
        <v>0</v>
      </c>
      <c r="G461" s="79"/>
    </row>
    <row r="462" spans="1:7" s="77" customFormat="1" ht="18.75" customHeight="1">
      <c r="A462" s="23" t="s">
        <v>524</v>
      </c>
      <c r="B462" s="24" t="s">
        <v>506</v>
      </c>
      <c r="C462" s="23" t="s">
        <v>166</v>
      </c>
      <c r="D462" s="23" t="s">
        <v>450</v>
      </c>
      <c r="E462" s="78">
        <v>0</v>
      </c>
      <c r="F462" s="78">
        <v>0</v>
      </c>
      <c r="G462" s="79"/>
    </row>
    <row r="463" spans="1:7" s="77" customFormat="1" ht="28.5">
      <c r="A463" s="23" t="s">
        <v>525</v>
      </c>
      <c r="B463" s="24" t="s">
        <v>507</v>
      </c>
      <c r="C463" s="23" t="s">
        <v>166</v>
      </c>
      <c r="D463" s="26" t="s">
        <v>451</v>
      </c>
      <c r="E463" s="78">
        <v>0</v>
      </c>
      <c r="F463" s="78">
        <v>0</v>
      </c>
      <c r="G463" s="79"/>
    </row>
    <row r="464" spans="1:7" s="107" customFormat="1" ht="15">
      <c r="A464" s="101" t="s">
        <v>526</v>
      </c>
      <c r="B464" s="102" t="s">
        <v>527</v>
      </c>
      <c r="C464" s="101" t="s">
        <v>166</v>
      </c>
      <c r="D464" s="101" t="s">
        <v>23</v>
      </c>
      <c r="E464" s="105">
        <f>(E462*E463)/1000</f>
        <v>0</v>
      </c>
      <c r="F464" s="105">
        <f>(F462*F463)/1000</f>
        <v>0</v>
      </c>
      <c r="G464" s="106"/>
    </row>
    <row r="465" spans="1:9">
      <c r="A465" s="720"/>
      <c r="B465" s="720"/>
      <c r="C465" s="720"/>
      <c r="D465" s="720"/>
      <c r="E465" s="720"/>
      <c r="F465" s="720"/>
      <c r="G465" s="720"/>
    </row>
    <row r="466" spans="1:9" s="107" customFormat="1" ht="15">
      <c r="A466" s="347" t="s">
        <v>44</v>
      </c>
      <c r="B466" s="102" t="s">
        <v>1253</v>
      </c>
      <c r="C466" s="732"/>
      <c r="D466" s="732"/>
      <c r="E466" s="732"/>
      <c r="F466" s="732"/>
      <c r="G466" s="732"/>
    </row>
    <row r="467" spans="1:9" s="107" customFormat="1" ht="15">
      <c r="A467" s="347" t="s">
        <v>364</v>
      </c>
      <c r="B467" s="102" t="s">
        <v>1250</v>
      </c>
      <c r="C467" s="347" t="s">
        <v>166</v>
      </c>
      <c r="D467" s="347" t="s">
        <v>23</v>
      </c>
      <c r="E467" s="105">
        <f>E15+E22+E29+E36+E43+E50+E57+E64+E71+E78+E85+E92+E99+E106+E113+E120+E127+E134+E141+E148+E155</f>
        <v>0</v>
      </c>
      <c r="F467" s="105">
        <f t="shared" ref="F467" si="0">F15+F22+F29+F36+F43+F50+F57+F64+F71+F78+F85+F92+F99+F106+F113+F120+F127+F134+F141+F148+F155</f>
        <v>0</v>
      </c>
      <c r="G467" s="361"/>
    </row>
    <row r="468" spans="1:9" s="107" customFormat="1" ht="15">
      <c r="A468" s="347" t="s">
        <v>859</v>
      </c>
      <c r="B468" s="102" t="s">
        <v>1251</v>
      </c>
      <c r="C468" s="347" t="s">
        <v>166</v>
      </c>
      <c r="D468" s="347" t="s">
        <v>23</v>
      </c>
      <c r="E468" s="105">
        <f>E163+E170+E177+E184+E191+E198+E205+E212+E219+E226+E233+E240+E247+E254+E261+E268+E275+E282+E289+E296+E303+E310+E317+E324+E331+E338+E345+E352+E359+E366+E373+E380+E387+E394+E401+E408+E415+E422+E429+E436+E443</f>
        <v>0</v>
      </c>
      <c r="F468" s="105">
        <f t="shared" ref="F468" si="1">F163+F170+F177+F184+F191+F198+F205+F212+F219+F226+F233+F240+F247+F254+F261+F268+F275+F282+F289+F296+F303+F310+F317+F324+F331+F338+F345+F352+F359+F366+F373+F380+F387+F394+F401+F408+F415+F422+F429+F436+F443</f>
        <v>0</v>
      </c>
      <c r="G468" s="361"/>
    </row>
    <row r="469" spans="1:9" s="107" customFormat="1" ht="15">
      <c r="A469" s="347" t="s">
        <v>1182</v>
      </c>
      <c r="B469" s="102" t="s">
        <v>1252</v>
      </c>
      <c r="C469" s="347" t="s">
        <v>166</v>
      </c>
      <c r="D469" s="347" t="s">
        <v>23</v>
      </c>
      <c r="E469" s="105">
        <f>E450+E457+E464</f>
        <v>0</v>
      </c>
      <c r="F469" s="105">
        <f t="shared" ref="F469" si="2">F450+F457+F464</f>
        <v>0</v>
      </c>
      <c r="G469" s="361"/>
    </row>
    <row r="470" spans="1:9" customFormat="1" ht="15">
      <c r="A470" s="717"/>
      <c r="B470" s="717"/>
      <c r="C470" s="717"/>
      <c r="D470" s="717"/>
      <c r="E470" s="717"/>
      <c r="F470" s="717"/>
      <c r="G470" s="717"/>
      <c r="H470" s="717"/>
      <c r="I470" s="717"/>
    </row>
    <row r="471" spans="1:9" ht="18">
      <c r="A471" s="730" t="s">
        <v>595</v>
      </c>
      <c r="B471" s="730"/>
      <c r="C471" s="730"/>
      <c r="D471" s="730"/>
      <c r="E471" s="730"/>
      <c r="F471" s="730"/>
      <c r="G471" s="730"/>
    </row>
    <row r="472" spans="1:9" s="107" customFormat="1" ht="15">
      <c r="A472" s="431" t="s">
        <v>165</v>
      </c>
      <c r="B472" s="102" t="s">
        <v>557</v>
      </c>
      <c r="C472" s="431" t="s">
        <v>166</v>
      </c>
      <c r="D472" s="431"/>
      <c r="E472" s="105">
        <f>IFERROR((E21*(E20/$E$13)),0)</f>
        <v>0</v>
      </c>
      <c r="F472" s="105">
        <f>IFERROR((F21*(F20/$E$13)),0)</f>
        <v>0</v>
      </c>
      <c r="G472" s="361"/>
    </row>
    <row r="473" spans="1:9" s="107" customFormat="1" ht="15">
      <c r="A473" s="431" t="s">
        <v>167</v>
      </c>
      <c r="B473" s="102" t="s">
        <v>558</v>
      </c>
      <c r="C473" s="431" t="s">
        <v>166</v>
      </c>
      <c r="D473" s="431"/>
      <c r="E473" s="105">
        <f>IFERROR((E28*(E27/$E$13)),0)</f>
        <v>0</v>
      </c>
      <c r="F473" s="105">
        <f>IFERROR((F28*(F27/$E$13)),0)</f>
        <v>0</v>
      </c>
      <c r="G473" s="361"/>
    </row>
    <row r="474" spans="1:9" s="107" customFormat="1" ht="15">
      <c r="A474" s="431" t="s">
        <v>168</v>
      </c>
      <c r="B474" s="102" t="s">
        <v>559</v>
      </c>
      <c r="C474" s="431" t="s">
        <v>166</v>
      </c>
      <c r="D474" s="431"/>
      <c r="E474" s="105">
        <f>IFERROR((E35*(E34/$E$13)),0)</f>
        <v>0</v>
      </c>
      <c r="F474" s="105">
        <f>IFERROR((F35*(F34/$E$13)),0)</f>
        <v>0</v>
      </c>
      <c r="G474" s="361"/>
    </row>
    <row r="475" spans="1:9" s="107" customFormat="1" ht="15">
      <c r="A475" s="431" t="s">
        <v>170</v>
      </c>
      <c r="B475" s="102" t="s">
        <v>560</v>
      </c>
      <c r="C475" s="431" t="s">
        <v>166</v>
      </c>
      <c r="D475" s="431"/>
      <c r="E475" s="105">
        <f>IFERROR((E42*(E41/$E$13)),0)</f>
        <v>0</v>
      </c>
      <c r="F475" s="105">
        <f>IFERROR((F42*(F41/$E$13)),0)</f>
        <v>0</v>
      </c>
      <c r="G475" s="361"/>
    </row>
    <row r="476" spans="1:9" s="107" customFormat="1" ht="15">
      <c r="A476" s="431" t="s">
        <v>171</v>
      </c>
      <c r="B476" s="102" t="s">
        <v>561</v>
      </c>
      <c r="C476" s="431" t="s">
        <v>166</v>
      </c>
      <c r="D476" s="431"/>
      <c r="E476" s="105">
        <f>IFERROR((E49*(E48/$E$13)),0)</f>
        <v>0</v>
      </c>
      <c r="F476" s="105">
        <f>IFERROR((F49*(F48/$E$13)),0)</f>
        <v>0</v>
      </c>
      <c r="G476" s="361"/>
    </row>
    <row r="477" spans="1:9" s="107" customFormat="1" ht="15">
      <c r="A477" s="431" t="s">
        <v>172</v>
      </c>
      <c r="B477" s="102" t="s">
        <v>562</v>
      </c>
      <c r="C477" s="431" t="s">
        <v>166</v>
      </c>
      <c r="D477" s="431"/>
      <c r="E477" s="105">
        <f>IFERROR((E56*(E55/$E$13)),0)</f>
        <v>0</v>
      </c>
      <c r="F477" s="105">
        <f>IFERROR((F56*(F55/$E$13)),0)</f>
        <v>0</v>
      </c>
      <c r="G477" s="361"/>
    </row>
    <row r="478" spans="1:9" s="107" customFormat="1" ht="15">
      <c r="A478" s="431" t="s">
        <v>173</v>
      </c>
      <c r="B478" s="102" t="s">
        <v>563</v>
      </c>
      <c r="C478" s="431" t="s">
        <v>166</v>
      </c>
      <c r="D478" s="431"/>
      <c r="E478" s="105">
        <f>IFERROR((E63*(E62/$E$13)),0)</f>
        <v>0</v>
      </c>
      <c r="F478" s="105">
        <f>IFERROR((F63*(F62/$E$13)),0)</f>
        <v>0</v>
      </c>
      <c r="G478" s="361"/>
    </row>
    <row r="479" spans="1:9" s="107" customFormat="1" ht="15">
      <c r="A479" s="431" t="s">
        <v>174</v>
      </c>
      <c r="B479" s="102" t="s">
        <v>564</v>
      </c>
      <c r="C479" s="431" t="s">
        <v>166</v>
      </c>
      <c r="D479" s="431"/>
      <c r="E479" s="105">
        <f>IFERROR((E70*(E69/$E$13)),0)</f>
        <v>0</v>
      </c>
      <c r="F479" s="105">
        <f>IFERROR((F70*(F69/$E$13)),0)</f>
        <v>0</v>
      </c>
      <c r="G479" s="361"/>
    </row>
    <row r="480" spans="1:9" s="107" customFormat="1" ht="15">
      <c r="A480" s="431" t="s">
        <v>175</v>
      </c>
      <c r="B480" s="102" t="s">
        <v>565</v>
      </c>
      <c r="C480" s="431" t="s">
        <v>166</v>
      </c>
      <c r="D480" s="431"/>
      <c r="E480" s="105">
        <f>IFERROR((E77*(E76/$E$13)),0)</f>
        <v>0</v>
      </c>
      <c r="F480" s="105">
        <f>IFERROR((F77*(F76/$E$13)),0)</f>
        <v>0</v>
      </c>
      <c r="G480" s="361"/>
    </row>
    <row r="481" spans="1:7" s="107" customFormat="1" ht="15">
      <c r="A481" s="431" t="s">
        <v>176</v>
      </c>
      <c r="B481" s="102" t="s">
        <v>737</v>
      </c>
      <c r="C481" s="431" t="s">
        <v>166</v>
      </c>
      <c r="D481" s="431"/>
      <c r="E481" s="105">
        <f>IFERROR((E84*(E83/$E$13)),0)</f>
        <v>0</v>
      </c>
      <c r="F481" s="105">
        <f>IFERROR((F84*(F83/$E$13)),0)</f>
        <v>0</v>
      </c>
      <c r="G481" s="361"/>
    </row>
    <row r="482" spans="1:7" s="107" customFormat="1" ht="15">
      <c r="A482" s="431" t="s">
        <v>177</v>
      </c>
      <c r="B482" s="102" t="s">
        <v>1608</v>
      </c>
      <c r="C482" s="431" t="s">
        <v>166</v>
      </c>
      <c r="D482" s="431"/>
      <c r="E482" s="105">
        <f>IFERROR((E91*(E90/$E$13)),0)</f>
        <v>0</v>
      </c>
      <c r="F482" s="105">
        <f>IFERROR((F91*(F90/$E$13)),0)</f>
        <v>0</v>
      </c>
      <c r="G482" s="361"/>
    </row>
    <row r="483" spans="1:7" s="107" customFormat="1" ht="15">
      <c r="A483" s="431" t="s">
        <v>1463</v>
      </c>
      <c r="B483" s="102" t="s">
        <v>1609</v>
      </c>
      <c r="C483" s="431" t="s">
        <v>166</v>
      </c>
      <c r="D483" s="431"/>
      <c r="E483" s="105">
        <f>IFERROR((E98*(E97/$E$13)),0)</f>
        <v>0</v>
      </c>
      <c r="F483" s="105">
        <f>IFERROR((F98*(F97/$E$13)),0)</f>
        <v>0</v>
      </c>
      <c r="G483" s="361"/>
    </row>
    <row r="484" spans="1:7" s="107" customFormat="1" ht="15">
      <c r="A484" s="431" t="s">
        <v>1468</v>
      </c>
      <c r="B484" s="102" t="s">
        <v>1610</v>
      </c>
      <c r="C484" s="431" t="s">
        <v>166</v>
      </c>
      <c r="D484" s="431"/>
      <c r="E484" s="105">
        <f>IFERROR((E105*(E104/$E$13)),0)</f>
        <v>0</v>
      </c>
      <c r="F484" s="105">
        <f>IFERROR((F105*(F104/$E$13)),0)</f>
        <v>0</v>
      </c>
      <c r="G484" s="361"/>
    </row>
    <row r="485" spans="1:7" s="107" customFormat="1" ht="15">
      <c r="A485" s="431" t="s">
        <v>1473</v>
      </c>
      <c r="B485" s="102" t="s">
        <v>1611</v>
      </c>
      <c r="C485" s="431" t="s">
        <v>166</v>
      </c>
      <c r="D485" s="431"/>
      <c r="E485" s="105">
        <f>IFERROR((E112*(E111/$E$13)),0)</f>
        <v>0</v>
      </c>
      <c r="F485" s="105">
        <f>IFERROR((F112*(F111/$E$13)),0)</f>
        <v>0</v>
      </c>
      <c r="G485" s="361"/>
    </row>
    <row r="486" spans="1:7" s="107" customFormat="1" ht="15">
      <c r="A486" s="431" t="s">
        <v>1478</v>
      </c>
      <c r="B486" s="102" t="s">
        <v>1612</v>
      </c>
      <c r="C486" s="431" t="s">
        <v>166</v>
      </c>
      <c r="D486" s="431"/>
      <c r="E486" s="105">
        <f>IFERROR((E119*(E118/$E$13)),0)</f>
        <v>0</v>
      </c>
      <c r="F486" s="105">
        <f>IFERROR((F119*(F118/$E$13)),0)</f>
        <v>0</v>
      </c>
      <c r="G486" s="361"/>
    </row>
    <row r="487" spans="1:7" s="107" customFormat="1" ht="15">
      <c r="A487" s="431" t="s">
        <v>1483</v>
      </c>
      <c r="B487" s="102" t="s">
        <v>1613</v>
      </c>
      <c r="C487" s="431" t="s">
        <v>166</v>
      </c>
      <c r="D487" s="431"/>
      <c r="E487" s="105">
        <f>IFERROR((E126*(E125/$E$13)),0)</f>
        <v>0</v>
      </c>
      <c r="F487" s="105">
        <f>IFERROR((F126*(F125/$E$13)),0)</f>
        <v>0</v>
      </c>
      <c r="G487" s="361"/>
    </row>
    <row r="488" spans="1:7" s="107" customFormat="1" ht="15">
      <c r="A488" s="431" t="s">
        <v>1578</v>
      </c>
      <c r="B488" s="102" t="s">
        <v>1614</v>
      </c>
      <c r="C488" s="431" t="s">
        <v>166</v>
      </c>
      <c r="D488" s="431"/>
      <c r="E488" s="105">
        <f>IFERROR((E133*(E132/$E$13)),0)</f>
        <v>0</v>
      </c>
      <c r="F488" s="105">
        <f>IFERROR((F133*(F132/$E$13)),0)</f>
        <v>0</v>
      </c>
      <c r="G488" s="361"/>
    </row>
    <row r="489" spans="1:7" s="107" customFormat="1" ht="15">
      <c r="A489" s="431" t="s">
        <v>1584</v>
      </c>
      <c r="B489" s="102" t="s">
        <v>1615</v>
      </c>
      <c r="C489" s="431" t="s">
        <v>166</v>
      </c>
      <c r="D489" s="431"/>
      <c r="E489" s="105">
        <f>IFERROR((E140*(E139/$E$13)),0)</f>
        <v>0</v>
      </c>
      <c r="F489" s="105">
        <f>IFERROR((F140*(F139/$E$13)),0)</f>
        <v>0</v>
      </c>
      <c r="G489" s="361"/>
    </row>
    <row r="490" spans="1:7" s="107" customFormat="1" ht="15">
      <c r="A490" s="431" t="s">
        <v>1590</v>
      </c>
      <c r="B490" s="102" t="s">
        <v>1616</v>
      </c>
      <c r="C490" s="431" t="s">
        <v>166</v>
      </c>
      <c r="D490" s="431"/>
      <c r="E490" s="105">
        <f>IFERROR((E147*(E146/$E$13)),0)</f>
        <v>0</v>
      </c>
      <c r="F490" s="105">
        <f>IFERROR((F147*(F146/$E$13)),0)</f>
        <v>0</v>
      </c>
      <c r="G490" s="361"/>
    </row>
    <row r="491" spans="1:7" s="107" customFormat="1" ht="15">
      <c r="A491" s="434" t="s">
        <v>1596</v>
      </c>
      <c r="B491" s="435" t="s">
        <v>1617</v>
      </c>
      <c r="C491" s="434" t="s">
        <v>166</v>
      </c>
      <c r="D491" s="434"/>
      <c r="E491" s="436">
        <f>IFERROR((E154*(E153/$E$13)),0)</f>
        <v>0</v>
      </c>
      <c r="F491" s="436">
        <f>IFERROR((F154*(F153/$E$13)),0)</f>
        <v>0</v>
      </c>
      <c r="G491" s="437"/>
    </row>
    <row r="492" spans="1:7">
      <c r="A492" s="731"/>
      <c r="B492" s="731"/>
      <c r="C492" s="731"/>
      <c r="D492" s="731"/>
      <c r="E492" s="731"/>
      <c r="F492" s="731"/>
      <c r="G492" s="731"/>
    </row>
    <row r="493" spans="1:7" ht="18">
      <c r="A493" s="730" t="s">
        <v>596</v>
      </c>
      <c r="B493" s="730"/>
      <c r="C493" s="730"/>
      <c r="D493" s="730"/>
      <c r="E493" s="730"/>
      <c r="F493" s="730"/>
      <c r="G493" s="730"/>
    </row>
    <row r="494" spans="1:7" s="107" customFormat="1" ht="15">
      <c r="A494" s="431" t="s">
        <v>602</v>
      </c>
      <c r="B494" s="102" t="s">
        <v>566</v>
      </c>
      <c r="C494" s="431" t="s">
        <v>166</v>
      </c>
      <c r="D494" s="431"/>
      <c r="E494" s="105">
        <f>IFERROR((E169*(E168/$E$161)),0)</f>
        <v>0</v>
      </c>
      <c r="F494" s="105">
        <f>IFERROR((F169*(F168/$E$161)),0)</f>
        <v>0</v>
      </c>
      <c r="G494" s="361"/>
    </row>
    <row r="495" spans="1:7" s="107" customFormat="1" ht="15">
      <c r="A495" s="431" t="s">
        <v>655</v>
      </c>
      <c r="B495" s="102" t="s">
        <v>567</v>
      </c>
      <c r="C495" s="431" t="s">
        <v>166</v>
      </c>
      <c r="D495" s="431"/>
      <c r="E495" s="105">
        <f>IFERROR((E176*(E175/$E$161)),0)</f>
        <v>0</v>
      </c>
      <c r="F495" s="105">
        <f>IFERROR((F176*(F175/$E$161)),0)</f>
        <v>0</v>
      </c>
      <c r="G495" s="361"/>
    </row>
    <row r="496" spans="1:7" s="107" customFormat="1" ht="15">
      <c r="A496" s="431" t="s">
        <v>191</v>
      </c>
      <c r="B496" s="102" t="s">
        <v>568</v>
      </c>
      <c r="C496" s="431" t="s">
        <v>166</v>
      </c>
      <c r="D496" s="431"/>
      <c r="E496" s="105">
        <f>IFERROR((E183*(E182/$E$161)),0)</f>
        <v>0</v>
      </c>
      <c r="F496" s="105">
        <f>IFERROR((F183*(F182/$E$161)),0)</f>
        <v>0</v>
      </c>
      <c r="G496" s="361"/>
    </row>
    <row r="497" spans="1:7" s="107" customFormat="1" ht="15">
      <c r="A497" s="431" t="s">
        <v>656</v>
      </c>
      <c r="B497" s="102" t="s">
        <v>569</v>
      </c>
      <c r="C497" s="431" t="s">
        <v>166</v>
      </c>
      <c r="D497" s="431"/>
      <c r="E497" s="105">
        <f>IFERROR((E190*(E189/$E$161)),0)</f>
        <v>0</v>
      </c>
      <c r="F497" s="105">
        <f>IFERROR((F190*(F189/$E$161)),0)</f>
        <v>0</v>
      </c>
      <c r="G497" s="361"/>
    </row>
    <row r="498" spans="1:7" s="107" customFormat="1" ht="15">
      <c r="A498" s="431" t="s">
        <v>657</v>
      </c>
      <c r="B498" s="102" t="s">
        <v>570</v>
      </c>
      <c r="C498" s="431" t="s">
        <v>166</v>
      </c>
      <c r="D498" s="431"/>
      <c r="E498" s="105">
        <f>IFERROR((E197*(E196/$E$161)),0)</f>
        <v>0</v>
      </c>
      <c r="F498" s="105">
        <f>IFERROR((F197*(F196/$E$161)),0)</f>
        <v>0</v>
      </c>
      <c r="G498" s="361"/>
    </row>
    <row r="499" spans="1:7" s="107" customFormat="1" ht="15">
      <c r="A499" s="431" t="s">
        <v>208</v>
      </c>
      <c r="B499" s="102" t="s">
        <v>571</v>
      </c>
      <c r="C499" s="431" t="s">
        <v>166</v>
      </c>
      <c r="D499" s="431"/>
      <c r="E499" s="105">
        <f>IFERROR((E204*(E203/$E$161)),0)</f>
        <v>0</v>
      </c>
      <c r="F499" s="105">
        <f>IFERROR((F204*(F203/$E$161)),0)</f>
        <v>0</v>
      </c>
      <c r="G499" s="361"/>
    </row>
    <row r="500" spans="1:7" s="107" customFormat="1" ht="15">
      <c r="A500" s="431" t="s">
        <v>214</v>
      </c>
      <c r="B500" s="102" t="s">
        <v>572</v>
      </c>
      <c r="C500" s="431" t="s">
        <v>166</v>
      </c>
      <c r="D500" s="431"/>
      <c r="E500" s="105">
        <f>IFERROR((E211*(E210/$E$161)),0)</f>
        <v>0</v>
      </c>
      <c r="F500" s="105">
        <f>IFERROR((F211*(F210/$E$161)),0)</f>
        <v>0</v>
      </c>
      <c r="G500" s="361"/>
    </row>
    <row r="501" spans="1:7" s="107" customFormat="1" ht="15">
      <c r="A501" s="431" t="s">
        <v>220</v>
      </c>
      <c r="B501" s="102" t="s">
        <v>573</v>
      </c>
      <c r="C501" s="431" t="s">
        <v>166</v>
      </c>
      <c r="D501" s="431"/>
      <c r="E501" s="105">
        <f>IFERROR((E218*(E217/$E$161)),0)</f>
        <v>0</v>
      </c>
      <c r="F501" s="105">
        <f>IFERROR((F218*(F217/$E$161)),0)</f>
        <v>0</v>
      </c>
      <c r="G501" s="361"/>
    </row>
    <row r="502" spans="1:7" s="107" customFormat="1" ht="15">
      <c r="A502" s="431" t="s">
        <v>226</v>
      </c>
      <c r="B502" s="102" t="s">
        <v>574</v>
      </c>
      <c r="C502" s="431" t="s">
        <v>166</v>
      </c>
      <c r="D502" s="431"/>
      <c r="E502" s="105">
        <f>IFERROR((E225*(E224/$E$161)),0)</f>
        <v>0</v>
      </c>
      <c r="F502" s="105">
        <f>IFERROR((F225*(F224/$E$161)),0)</f>
        <v>0</v>
      </c>
      <c r="G502" s="361"/>
    </row>
    <row r="503" spans="1:7" s="107" customFormat="1" ht="15">
      <c r="A503" s="431" t="s">
        <v>232</v>
      </c>
      <c r="B503" s="102" t="s">
        <v>575</v>
      </c>
      <c r="C503" s="431" t="s">
        <v>166</v>
      </c>
      <c r="D503" s="431"/>
      <c r="E503" s="105">
        <f>IFERROR((E232*(E231/$E$161)),0)</f>
        <v>0</v>
      </c>
      <c r="F503" s="105">
        <f>IFERROR((F232*(F231/$E$161)),0)</f>
        <v>0</v>
      </c>
      <c r="G503" s="361"/>
    </row>
    <row r="504" spans="1:7" s="107" customFormat="1" ht="15">
      <c r="A504" s="431" t="s">
        <v>238</v>
      </c>
      <c r="B504" s="102" t="s">
        <v>576</v>
      </c>
      <c r="C504" s="431" t="s">
        <v>166</v>
      </c>
      <c r="D504" s="431"/>
      <c r="E504" s="105">
        <f>IFERROR((E239*(E238/$E$161)),0)</f>
        <v>0</v>
      </c>
      <c r="F504" s="105">
        <f>IFERROR((F239*(F238/$E$161)),0)</f>
        <v>0</v>
      </c>
      <c r="G504" s="361"/>
    </row>
    <row r="505" spans="1:7" s="107" customFormat="1" ht="15">
      <c r="A505" s="431" t="s">
        <v>244</v>
      </c>
      <c r="B505" s="102" t="s">
        <v>577</v>
      </c>
      <c r="C505" s="431" t="s">
        <v>166</v>
      </c>
      <c r="D505" s="431"/>
      <c r="E505" s="105">
        <f>IFERROR((E246*(E245/$E$161)),0)</f>
        <v>0</v>
      </c>
      <c r="F505" s="105">
        <f>IFERROR((F246*(F245/$E$161)),0)</f>
        <v>0</v>
      </c>
      <c r="G505" s="361"/>
    </row>
    <row r="506" spans="1:7" s="107" customFormat="1" ht="15">
      <c r="A506" s="431" t="s">
        <v>250</v>
      </c>
      <c r="B506" s="102" t="s">
        <v>578</v>
      </c>
      <c r="C506" s="431" t="s">
        <v>166</v>
      </c>
      <c r="D506" s="431"/>
      <c r="E506" s="105">
        <f>IFERROR((E253*(E252/$E$161)),0)</f>
        <v>0</v>
      </c>
      <c r="F506" s="105">
        <f>IFERROR((F253*(F252/$E$161)),0)</f>
        <v>0</v>
      </c>
      <c r="G506" s="361"/>
    </row>
    <row r="507" spans="1:7" s="107" customFormat="1" ht="15">
      <c r="A507" s="431" t="s">
        <v>256</v>
      </c>
      <c r="B507" s="102" t="s">
        <v>579</v>
      </c>
      <c r="C507" s="431" t="s">
        <v>166</v>
      </c>
      <c r="D507" s="431"/>
      <c r="E507" s="105">
        <f>IFERROR((E260*(E259/$E$161)),0)</f>
        <v>0</v>
      </c>
      <c r="F507" s="105">
        <f>IFERROR((F260*(F259/$E$161)),0)</f>
        <v>0</v>
      </c>
      <c r="G507" s="361"/>
    </row>
    <row r="508" spans="1:7" s="107" customFormat="1" ht="15">
      <c r="A508" s="431" t="s">
        <v>262</v>
      </c>
      <c r="B508" s="102" t="s">
        <v>580</v>
      </c>
      <c r="C508" s="431" t="s">
        <v>166</v>
      </c>
      <c r="D508" s="431"/>
      <c r="E508" s="105">
        <f>IFERROR((E267*(E266/$E$161)),0)</f>
        <v>0</v>
      </c>
      <c r="F508" s="105">
        <f>IFERROR((F267*(F266/$E$161)),0)</f>
        <v>0</v>
      </c>
      <c r="G508" s="361"/>
    </row>
    <row r="509" spans="1:7" s="107" customFormat="1" ht="15">
      <c r="A509" s="431" t="s">
        <v>268</v>
      </c>
      <c r="B509" s="102" t="s">
        <v>581</v>
      </c>
      <c r="C509" s="431" t="s">
        <v>166</v>
      </c>
      <c r="D509" s="431"/>
      <c r="E509" s="105">
        <f>IFERROR((E274*(E273/$E$161)),0)</f>
        <v>0</v>
      </c>
      <c r="F509" s="105">
        <f>IFERROR((F274*(F273/$E$161)),0)</f>
        <v>0</v>
      </c>
      <c r="G509" s="361"/>
    </row>
    <row r="510" spans="1:7" s="107" customFormat="1" ht="15">
      <c r="A510" s="431" t="s">
        <v>273</v>
      </c>
      <c r="B510" s="102" t="s">
        <v>582</v>
      </c>
      <c r="C510" s="431" t="s">
        <v>166</v>
      </c>
      <c r="D510" s="431"/>
      <c r="E510" s="105">
        <f>IFERROR((E281*(E280/$E$161)),0)</f>
        <v>0</v>
      </c>
      <c r="F510" s="105">
        <f>IFERROR((F281*(F280/$E$161)),0)</f>
        <v>0</v>
      </c>
      <c r="G510" s="361"/>
    </row>
    <row r="511" spans="1:7" s="107" customFormat="1" ht="15">
      <c r="A511" s="431" t="s">
        <v>302</v>
      </c>
      <c r="B511" s="102" t="s">
        <v>583</v>
      </c>
      <c r="C511" s="431" t="s">
        <v>166</v>
      </c>
      <c r="D511" s="431"/>
      <c r="E511" s="105">
        <f>IFERROR((E288*(E287/$E$161)),0)</f>
        <v>0</v>
      </c>
      <c r="F511" s="105">
        <f>IFERROR((F288*(F287/$E$161)),0)</f>
        <v>0</v>
      </c>
      <c r="G511" s="361"/>
    </row>
    <row r="512" spans="1:7" s="107" customFormat="1" ht="15">
      <c r="A512" s="431" t="s">
        <v>662</v>
      </c>
      <c r="B512" s="102" t="s">
        <v>584</v>
      </c>
      <c r="C512" s="431" t="s">
        <v>166</v>
      </c>
      <c r="D512" s="431"/>
      <c r="E512" s="105">
        <f>IFERROR((E295*(E294/$E$161)),0)</f>
        <v>0</v>
      </c>
      <c r="F512" s="105">
        <f>IFERROR((F295*(F294/$E$161)),0)</f>
        <v>0</v>
      </c>
      <c r="G512" s="361"/>
    </row>
    <row r="513" spans="1:7" s="107" customFormat="1" ht="15">
      <c r="A513" s="431" t="s">
        <v>668</v>
      </c>
      <c r="B513" s="102" t="s">
        <v>585</v>
      </c>
      <c r="C513" s="431" t="s">
        <v>166</v>
      </c>
      <c r="D513" s="431"/>
      <c r="E513" s="105">
        <f>IFERROR((E302*(E301/$E$161)),0)</f>
        <v>0</v>
      </c>
      <c r="F513" s="105">
        <f>IFERROR((F302*(F301/$E$161)),0)</f>
        <v>0</v>
      </c>
      <c r="G513" s="361"/>
    </row>
    <row r="514" spans="1:7" s="107" customFormat="1" ht="15">
      <c r="A514" s="431" t="s">
        <v>674</v>
      </c>
      <c r="B514" s="102" t="s">
        <v>586</v>
      </c>
      <c r="C514" s="431" t="s">
        <v>166</v>
      </c>
      <c r="D514" s="431"/>
      <c r="E514" s="105">
        <f>IFERROR((E309*(E308/$E$161)),0)</f>
        <v>0</v>
      </c>
      <c r="F514" s="105">
        <f>IFERROR((F309*(F308/$E$161)),0)</f>
        <v>0</v>
      </c>
      <c r="G514" s="361"/>
    </row>
    <row r="515" spans="1:7" s="107" customFormat="1" ht="15">
      <c r="A515" s="431" t="s">
        <v>680</v>
      </c>
      <c r="B515" s="102" t="s">
        <v>587</v>
      </c>
      <c r="C515" s="431" t="s">
        <v>166</v>
      </c>
      <c r="D515" s="431"/>
      <c r="E515" s="105">
        <f>IFERROR((E316*(E315/$E$161)),0)</f>
        <v>0</v>
      </c>
      <c r="F515" s="105">
        <f>IFERROR((F316*(F315/$E$161)),0)</f>
        <v>0</v>
      </c>
      <c r="G515" s="361"/>
    </row>
    <row r="516" spans="1:7" s="107" customFormat="1" ht="15">
      <c r="A516" s="431" t="s">
        <v>686</v>
      </c>
      <c r="B516" s="102" t="s">
        <v>588</v>
      </c>
      <c r="C516" s="431" t="s">
        <v>166</v>
      </c>
      <c r="D516" s="431"/>
      <c r="E516" s="105">
        <f>IFERROR((E323*(E322/$E$161)),0)</f>
        <v>0</v>
      </c>
      <c r="F516" s="105">
        <f>IFERROR((F323*(F322/$E$161)),0)</f>
        <v>0</v>
      </c>
      <c r="G516" s="361"/>
    </row>
    <row r="517" spans="1:7" s="107" customFormat="1" ht="15">
      <c r="A517" s="431" t="s">
        <v>692</v>
      </c>
      <c r="B517" s="102" t="s">
        <v>589</v>
      </c>
      <c r="C517" s="431" t="s">
        <v>166</v>
      </c>
      <c r="D517" s="431"/>
      <c r="E517" s="105">
        <f>IFERROR((E330*(E329/$E$161)),0)</f>
        <v>0</v>
      </c>
      <c r="F517" s="105">
        <f>IFERROR((F330*(F329/$E$161)),0)</f>
        <v>0</v>
      </c>
      <c r="G517" s="361"/>
    </row>
    <row r="518" spans="1:7" s="107" customFormat="1" ht="15">
      <c r="A518" s="431" t="s">
        <v>698</v>
      </c>
      <c r="B518" s="102" t="s">
        <v>590</v>
      </c>
      <c r="C518" s="431" t="s">
        <v>166</v>
      </c>
      <c r="D518" s="431"/>
      <c r="E518" s="105">
        <f>IFERROR((E337*(E336/$E$161)),0)</f>
        <v>0</v>
      </c>
      <c r="F518" s="105">
        <f>IFERROR((F337*(F336/$E$161)),0)</f>
        <v>0</v>
      </c>
      <c r="G518" s="361"/>
    </row>
    <row r="519" spans="1:7" s="107" customFormat="1" ht="15">
      <c r="A519" s="431" t="s">
        <v>704</v>
      </c>
      <c r="B519" s="102" t="s">
        <v>591</v>
      </c>
      <c r="C519" s="431" t="s">
        <v>166</v>
      </c>
      <c r="D519" s="431"/>
      <c r="E519" s="105">
        <f>IFERROR((E344*(E343/$E$161)),0)</f>
        <v>0</v>
      </c>
      <c r="F519" s="105">
        <f>IFERROR((F344*(F343/$E$161)),0)</f>
        <v>0</v>
      </c>
      <c r="G519" s="361"/>
    </row>
    <row r="520" spans="1:7" s="107" customFormat="1" ht="15">
      <c r="A520" s="431" t="s">
        <v>710</v>
      </c>
      <c r="B520" s="102" t="s">
        <v>592</v>
      </c>
      <c r="C520" s="431" t="s">
        <v>166</v>
      </c>
      <c r="D520" s="431"/>
      <c r="E520" s="105">
        <f>IFERROR((E351*(E350/$E$161)),0)</f>
        <v>0</v>
      </c>
      <c r="F520" s="105">
        <f>IFERROR((F351*(F350/$E$161)),0)</f>
        <v>0</v>
      </c>
      <c r="G520" s="361"/>
    </row>
    <row r="521" spans="1:7" s="107" customFormat="1" ht="15">
      <c r="A521" s="431" t="s">
        <v>716</v>
      </c>
      <c r="B521" s="102" t="s">
        <v>593</v>
      </c>
      <c r="C521" s="431" t="s">
        <v>166</v>
      </c>
      <c r="D521" s="431"/>
      <c r="E521" s="105">
        <f>IFERROR((E358*(E357/$E$161)),0)</f>
        <v>0</v>
      </c>
      <c r="F521" s="105">
        <f>IFERROR((F358*(F357/$E$161)),0)</f>
        <v>0</v>
      </c>
      <c r="G521" s="361"/>
    </row>
    <row r="522" spans="1:7" s="107" customFormat="1" ht="15">
      <c r="A522" s="431" t="s">
        <v>722</v>
      </c>
      <c r="B522" s="102" t="s">
        <v>594</v>
      </c>
      <c r="C522" s="431" t="s">
        <v>166</v>
      </c>
      <c r="D522" s="431"/>
      <c r="E522" s="105">
        <f>IFERROR((E365*(E364/$E$161)),0)</f>
        <v>0</v>
      </c>
      <c r="F522" s="105">
        <f>IFERROR((F365*(F364/$E$161)),0)</f>
        <v>0</v>
      </c>
      <c r="G522" s="361"/>
    </row>
    <row r="523" spans="1:7" s="107" customFormat="1" ht="15">
      <c r="A523" s="431" t="s">
        <v>728</v>
      </c>
      <c r="B523" s="102" t="s">
        <v>1032</v>
      </c>
      <c r="C523" s="431" t="s">
        <v>166</v>
      </c>
      <c r="D523" s="431"/>
      <c r="E523" s="105">
        <f>IFERROR((E372*(E371/$E$161)),0)</f>
        <v>0</v>
      </c>
      <c r="F523" s="105">
        <f>IFERROR((F372*(F371/$E$161)),0)</f>
        <v>0</v>
      </c>
      <c r="G523" s="361"/>
    </row>
    <row r="524" spans="1:7" s="107" customFormat="1" ht="15">
      <c r="A524" s="431" t="s">
        <v>1497</v>
      </c>
      <c r="B524" s="102" t="s">
        <v>1618</v>
      </c>
      <c r="C524" s="431" t="s">
        <v>166</v>
      </c>
      <c r="D524" s="431"/>
      <c r="E524" s="105">
        <f>IFERROR((E379*(E378/$E$161)),0)</f>
        <v>0</v>
      </c>
      <c r="F524" s="105">
        <f>IFERROR((F379*(F378/$E$161)),0)</f>
        <v>0</v>
      </c>
      <c r="G524" s="361"/>
    </row>
    <row r="525" spans="1:7" s="107" customFormat="1" ht="15">
      <c r="A525" s="431" t="s">
        <v>1505</v>
      </c>
      <c r="B525" s="102" t="s">
        <v>1619</v>
      </c>
      <c r="C525" s="431" t="s">
        <v>166</v>
      </c>
      <c r="D525" s="431"/>
      <c r="E525" s="105">
        <f>IFERROR((E386*(E385/$E$161)),0)</f>
        <v>0</v>
      </c>
      <c r="F525" s="105">
        <f>IFERROR((F386*(F385/$E$161)),0)</f>
        <v>0</v>
      </c>
      <c r="G525" s="361"/>
    </row>
    <row r="526" spans="1:7" s="107" customFormat="1" ht="15">
      <c r="A526" s="431" t="s">
        <v>1512</v>
      </c>
      <c r="B526" s="102" t="s">
        <v>1620</v>
      </c>
      <c r="C526" s="431" t="s">
        <v>166</v>
      </c>
      <c r="D526" s="431"/>
      <c r="E526" s="105">
        <f>IFERROR((E393*(E392/$E$161)),0)</f>
        <v>0</v>
      </c>
      <c r="F526" s="105">
        <f>IFERROR((F393*(F392/$E$161)),0)</f>
        <v>0</v>
      </c>
      <c r="G526" s="361"/>
    </row>
    <row r="527" spans="1:7" s="107" customFormat="1" ht="15">
      <c r="A527" s="431" t="s">
        <v>1518</v>
      </c>
      <c r="B527" s="102" t="s">
        <v>1621</v>
      </c>
      <c r="C527" s="431" t="s">
        <v>166</v>
      </c>
      <c r="D527" s="431"/>
      <c r="E527" s="105">
        <f>IFERROR((E400*(E399/$E$161)),0)</f>
        <v>0</v>
      </c>
      <c r="F527" s="105">
        <f>IFERROR((F400*(F399/$E$161)),0)</f>
        <v>0</v>
      </c>
      <c r="G527" s="361"/>
    </row>
    <row r="528" spans="1:7" s="107" customFormat="1" ht="15">
      <c r="A528" s="431" t="s">
        <v>1525</v>
      </c>
      <c r="B528" s="102" t="s">
        <v>1622</v>
      </c>
      <c r="C528" s="431" t="s">
        <v>166</v>
      </c>
      <c r="D528" s="431"/>
      <c r="E528" s="105">
        <f>IFERROR((E407*(E406/$E$161)),0)</f>
        <v>0</v>
      </c>
      <c r="F528" s="105">
        <f>IFERROR((F407*(F406/$E$161)),0)</f>
        <v>0</v>
      </c>
      <c r="G528" s="361"/>
    </row>
    <row r="529" spans="1:9" s="107" customFormat="1" ht="15">
      <c r="A529" s="431" t="s">
        <v>1532</v>
      </c>
      <c r="B529" s="102" t="s">
        <v>1623</v>
      </c>
      <c r="C529" s="431" t="s">
        <v>166</v>
      </c>
      <c r="D529" s="431"/>
      <c r="E529" s="105">
        <f>IFERROR((E414*(E413/$E$161)),0)</f>
        <v>0</v>
      </c>
      <c r="F529" s="105">
        <f>IFERROR((F414*(F413/$E$161)),0)</f>
        <v>0</v>
      </c>
      <c r="G529" s="361"/>
    </row>
    <row r="530" spans="1:9" s="107" customFormat="1" ht="15">
      <c r="A530" s="431" t="s">
        <v>1539</v>
      </c>
      <c r="B530" s="102" t="s">
        <v>1624</v>
      </c>
      <c r="C530" s="431" t="s">
        <v>166</v>
      </c>
      <c r="D530" s="431"/>
      <c r="E530" s="105">
        <f>IFERROR((E421*(E420/$E$161)),0)</f>
        <v>0</v>
      </c>
      <c r="F530" s="105">
        <f>IFERROR((F421*(F420/$E$161)),0)</f>
        <v>0</v>
      </c>
      <c r="G530" s="361"/>
    </row>
    <row r="531" spans="1:9" s="107" customFormat="1" ht="15">
      <c r="A531" s="431" t="s">
        <v>1546</v>
      </c>
      <c r="B531" s="102" t="s">
        <v>1625</v>
      </c>
      <c r="C531" s="431" t="s">
        <v>166</v>
      </c>
      <c r="D531" s="431"/>
      <c r="E531" s="105">
        <f>IFERROR((E428*(E427/$E$161)),0)</f>
        <v>0</v>
      </c>
      <c r="F531" s="105">
        <f>IFERROR((F428*(F427/$E$161)),0)</f>
        <v>0</v>
      </c>
      <c r="G531" s="361"/>
    </row>
    <row r="532" spans="1:9" s="107" customFormat="1" ht="15">
      <c r="A532" s="431" t="s">
        <v>1553</v>
      </c>
      <c r="B532" s="102" t="s">
        <v>1626</v>
      </c>
      <c r="C532" s="431" t="s">
        <v>166</v>
      </c>
      <c r="D532" s="431"/>
      <c r="E532" s="105">
        <f>IFERROR((E435*(E434/$E$161)),0)</f>
        <v>0</v>
      </c>
      <c r="F532" s="105">
        <f>IFERROR((F435*(F434/$E$161)),0)</f>
        <v>0</v>
      </c>
      <c r="G532" s="361"/>
    </row>
    <row r="533" spans="1:9" s="107" customFormat="1" ht="15">
      <c r="A533" s="431" t="s">
        <v>1561</v>
      </c>
      <c r="B533" s="102" t="s">
        <v>1627</v>
      </c>
      <c r="C533" s="431" t="s">
        <v>166</v>
      </c>
      <c r="D533" s="431"/>
      <c r="E533" s="105">
        <f>IFERROR((E442*(E441/$E$161)),0)</f>
        <v>0</v>
      </c>
      <c r="F533" s="105">
        <f>IFERROR((F442*(F441/$E$161)),0)</f>
        <v>0</v>
      </c>
      <c r="G533" s="361"/>
    </row>
    <row r="534" spans="1:9"/>
    <row r="535" spans="1:9" customFormat="1" ht="15"/>
    <row r="536" spans="1:9" customFormat="1" ht="15"/>
    <row r="537" spans="1:9" s="50" customFormat="1" ht="14.25" customHeight="1">
      <c r="A537" s="716" t="s">
        <v>989</v>
      </c>
      <c r="B537" s="716"/>
      <c r="C537" s="716"/>
      <c r="D537" s="716"/>
      <c r="E537" s="716"/>
      <c r="F537" s="716"/>
      <c r="G537" s="716"/>
      <c r="H537" s="716"/>
      <c r="I537" s="716"/>
    </row>
    <row r="538" spans="1:9" s="50" customFormat="1" ht="14.25" customHeight="1">
      <c r="A538" s="716"/>
      <c r="B538" s="716"/>
      <c r="C538" s="716"/>
      <c r="D538" s="716"/>
      <c r="E538" s="716"/>
      <c r="F538" s="716"/>
      <c r="G538" s="716"/>
      <c r="H538" s="716"/>
      <c r="I538" s="716"/>
    </row>
    <row r="539" spans="1:9" s="50" customFormat="1" ht="15">
      <c r="A539" s="49"/>
      <c r="B539" s="59"/>
      <c r="C539" s="342"/>
      <c r="D539" s="57"/>
      <c r="E539" s="58"/>
      <c r="F539" s="57"/>
      <c r="G539" s="57"/>
    </row>
    <row r="540" spans="1:9" s="50" customFormat="1" ht="15">
      <c r="A540" s="49"/>
      <c r="B540" s="59"/>
      <c r="C540" s="342"/>
      <c r="D540" s="57"/>
      <c r="E540" s="58"/>
      <c r="F540" s="57"/>
      <c r="G540" s="57"/>
    </row>
    <row r="541" spans="1:9" s="50" customFormat="1" ht="15">
      <c r="A541" s="49"/>
      <c r="B541" s="59"/>
      <c r="C541" s="342"/>
      <c r="D541" s="57"/>
      <c r="E541" s="58"/>
      <c r="F541" s="57"/>
      <c r="G541" s="57"/>
    </row>
    <row r="542" spans="1:9" s="50" customFormat="1" ht="15">
      <c r="A542" s="620" t="s">
        <v>437</v>
      </c>
      <c r="B542" s="620"/>
      <c r="C542" s="620"/>
      <c r="D542" s="620"/>
      <c r="E542" s="620"/>
      <c r="F542" s="620"/>
      <c r="G542" s="620"/>
      <c r="H542" s="620"/>
      <c r="I542" s="620"/>
    </row>
    <row r="543" spans="1:9" s="50" customFormat="1" ht="15">
      <c r="A543" s="60" t="s">
        <v>438</v>
      </c>
      <c r="B543" s="54"/>
      <c r="C543" s="52"/>
      <c r="D543" s="53"/>
      <c r="E543" s="54"/>
      <c r="F543" s="53"/>
      <c r="G543" s="57"/>
    </row>
    <row r="544" spans="1:9" s="50" customFormat="1" ht="15">
      <c r="A544" s="61" t="s">
        <v>439</v>
      </c>
      <c r="B544" s="54"/>
      <c r="C544" s="52"/>
      <c r="D544" s="53"/>
      <c r="E544" s="54"/>
      <c r="F544" s="668" t="s">
        <v>440</v>
      </c>
      <c r="G544" s="668"/>
      <c r="H544" s="668"/>
      <c r="I544" s="668"/>
    </row>
    <row r="545" spans="1:7" s="50" customFormat="1" ht="15">
      <c r="A545" s="663" t="s">
        <v>441</v>
      </c>
      <c r="B545" s="663"/>
      <c r="C545" s="52"/>
      <c r="D545" s="53"/>
      <c r="E545" s="54"/>
      <c r="F545" s="53"/>
      <c r="G545" s="57"/>
    </row>
    <row r="546" spans="1:7" s="50" customFormat="1" ht="15">
      <c r="A546" s="53"/>
      <c r="B546" s="54"/>
      <c r="C546" s="52"/>
      <c r="D546" s="53"/>
      <c r="E546" s="54"/>
      <c r="F546" s="53"/>
      <c r="G546" s="57"/>
    </row>
    <row r="547" spans="1:7" s="50" customFormat="1" ht="15">
      <c r="A547" s="663" t="s">
        <v>442</v>
      </c>
      <c r="B547" s="663"/>
      <c r="C547" s="52"/>
      <c r="D547" s="53"/>
      <c r="E547" s="54"/>
      <c r="F547" s="53"/>
      <c r="G547" s="57"/>
    </row>
    <row r="548" spans="1:7"/>
    <row r="549" spans="1:7" hidden="1"/>
    <row r="550" spans="1:7" hidden="1"/>
    <row r="551" spans="1:7" hidden="1"/>
    <row r="552" spans="1:7" hidden="1"/>
    <row r="553" spans="1:7" hidden="1"/>
    <row r="554" spans="1:7" hidden="1"/>
    <row r="555" spans="1:7" hidden="1"/>
    <row r="556" spans="1:7" hidden="1"/>
    <row r="557" spans="1:7" hidden="1"/>
    <row r="558" spans="1:7" hidden="1"/>
    <row r="559" spans="1:7" hidden="1"/>
    <row r="560" spans="1:7"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sheetData>
  <sheetProtection algorithmName="SHA-512" hashValue="JrYIlc6k6T5SUhQqS3RU+4NO/m1I9KWi9bI3g4FBVsYOSO5Y3EV30wzEbI4o1nBZno9bxwSZaGKcNIK4C4FnOg==" saltValue="QKM7TwltHUo9WdXAExRJTw==" spinCount="100000" sheet="1" objects="1" scenarios="1"/>
  <mergeCells count="216">
    <mergeCell ref="A471:G471"/>
    <mergeCell ref="A493:G493"/>
    <mergeCell ref="A492:G492"/>
    <mergeCell ref="A430:G430"/>
    <mergeCell ref="C431:D431"/>
    <mergeCell ref="E431:G431"/>
    <mergeCell ref="A437:G437"/>
    <mergeCell ref="C438:D438"/>
    <mergeCell ref="E438:G438"/>
    <mergeCell ref="C466:G466"/>
    <mergeCell ref="A465:G465"/>
    <mergeCell ref="A458:G458"/>
    <mergeCell ref="A451:G451"/>
    <mergeCell ref="A444:G444"/>
    <mergeCell ref="E403:G403"/>
    <mergeCell ref="A409:G409"/>
    <mergeCell ref="C410:D410"/>
    <mergeCell ref="E410:G410"/>
    <mergeCell ref="A416:G416"/>
    <mergeCell ref="C417:D417"/>
    <mergeCell ref="E417:G417"/>
    <mergeCell ref="A423:G423"/>
    <mergeCell ref="C424:D424"/>
    <mergeCell ref="E424:G424"/>
    <mergeCell ref="C403:D403"/>
    <mergeCell ref="A107:G107"/>
    <mergeCell ref="C108:D108"/>
    <mergeCell ref="E108:G108"/>
    <mergeCell ref="A114:G114"/>
    <mergeCell ref="C115:D115"/>
    <mergeCell ref="E115:G115"/>
    <mergeCell ref="A374:G374"/>
    <mergeCell ref="C375:D375"/>
    <mergeCell ref="E375:G375"/>
    <mergeCell ref="A121:G121"/>
    <mergeCell ref="C122:D122"/>
    <mergeCell ref="E122:G122"/>
    <mergeCell ref="A128:G128"/>
    <mergeCell ref="C129:D129"/>
    <mergeCell ref="E129:G129"/>
    <mergeCell ref="A135:G135"/>
    <mergeCell ref="C136:D136"/>
    <mergeCell ref="E136:G136"/>
    <mergeCell ref="A142:G142"/>
    <mergeCell ref="C143:D143"/>
    <mergeCell ref="E143:G143"/>
    <mergeCell ref="A149:G149"/>
    <mergeCell ref="C150:D150"/>
    <mergeCell ref="E150:G150"/>
    <mergeCell ref="A86:G86"/>
    <mergeCell ref="C87:D87"/>
    <mergeCell ref="E87:G87"/>
    <mergeCell ref="A93:G93"/>
    <mergeCell ref="C94:D94"/>
    <mergeCell ref="E94:G94"/>
    <mergeCell ref="A100:G100"/>
    <mergeCell ref="C101:D101"/>
    <mergeCell ref="E101:G101"/>
    <mergeCell ref="A537:I538"/>
    <mergeCell ref="A542:I542"/>
    <mergeCell ref="F544:I544"/>
    <mergeCell ref="A545:B545"/>
    <mergeCell ref="A547:B547"/>
    <mergeCell ref="A37:G37"/>
    <mergeCell ref="A30:G30"/>
    <mergeCell ref="A23:G23"/>
    <mergeCell ref="A16:G16"/>
    <mergeCell ref="A470:I470"/>
    <mergeCell ref="A72:G72"/>
    <mergeCell ref="A65:G65"/>
    <mergeCell ref="A58:G58"/>
    <mergeCell ref="A44:G44"/>
    <mergeCell ref="A51:G51"/>
    <mergeCell ref="A178:G178"/>
    <mergeCell ref="A171:G171"/>
    <mergeCell ref="A164:G164"/>
    <mergeCell ref="A156:G156"/>
    <mergeCell ref="A79:G79"/>
    <mergeCell ref="A220:G220"/>
    <mergeCell ref="A213:G213"/>
    <mergeCell ref="A206:G206"/>
    <mergeCell ref="A199:G199"/>
    <mergeCell ref="E214:G214"/>
    <mergeCell ref="C221:D221"/>
    <mergeCell ref="E221:G221"/>
    <mergeCell ref="C228:D228"/>
    <mergeCell ref="E228:G228"/>
    <mergeCell ref="C235:D235"/>
    <mergeCell ref="E235:G235"/>
    <mergeCell ref="A227:G227"/>
    <mergeCell ref="C242:D242"/>
    <mergeCell ref="E242:G242"/>
    <mergeCell ref="A332:G332"/>
    <mergeCell ref="A325:G325"/>
    <mergeCell ref="C368:D368"/>
    <mergeCell ref="E368:G368"/>
    <mergeCell ref="C59:D59"/>
    <mergeCell ref="E59:G59"/>
    <mergeCell ref="C66:D66"/>
    <mergeCell ref="E66:G66"/>
    <mergeCell ref="A157:G157"/>
    <mergeCell ref="C158:D158"/>
    <mergeCell ref="A192:G192"/>
    <mergeCell ref="A262:G262"/>
    <mergeCell ref="A255:G255"/>
    <mergeCell ref="A248:G248"/>
    <mergeCell ref="A241:G241"/>
    <mergeCell ref="A234:G234"/>
    <mergeCell ref="A304:G304"/>
    <mergeCell ref="A297:G297"/>
    <mergeCell ref="A290:G290"/>
    <mergeCell ref="A283:G283"/>
    <mergeCell ref="A276:G276"/>
    <mergeCell ref="C207:D207"/>
    <mergeCell ref="E207:G207"/>
    <mergeCell ref="C214:D214"/>
    <mergeCell ref="A367:G367"/>
    <mergeCell ref="A360:G360"/>
    <mergeCell ref="A353:G353"/>
    <mergeCell ref="A346:G346"/>
    <mergeCell ref="C354:D354"/>
    <mergeCell ref="E354:G354"/>
    <mergeCell ref="C361:D361"/>
    <mergeCell ref="E361:G361"/>
    <mergeCell ref="A381:G381"/>
    <mergeCell ref="C382:D382"/>
    <mergeCell ref="E382:G382"/>
    <mergeCell ref="A388:G388"/>
    <mergeCell ref="C389:D389"/>
    <mergeCell ref="E389:G389"/>
    <mergeCell ref="A395:G395"/>
    <mergeCell ref="C396:D396"/>
    <mergeCell ref="E396:G396"/>
    <mergeCell ref="A402:G402"/>
    <mergeCell ref="A9:G9"/>
    <mergeCell ref="E10:G10"/>
    <mergeCell ref="C17:D17"/>
    <mergeCell ref="E17:G17"/>
    <mergeCell ref="C24:D24"/>
    <mergeCell ref="E24:G24"/>
    <mergeCell ref="E52:G52"/>
    <mergeCell ref="C52:D52"/>
    <mergeCell ref="A5:B5"/>
    <mergeCell ref="C5:I5"/>
    <mergeCell ref="A6:I6"/>
    <mergeCell ref="A7:I7"/>
    <mergeCell ref="A3:B3"/>
    <mergeCell ref="C3:G3"/>
    <mergeCell ref="A4:B4"/>
    <mergeCell ref="C459:D459"/>
    <mergeCell ref="E459:G459"/>
    <mergeCell ref="C445:D445"/>
    <mergeCell ref="E445:G445"/>
    <mergeCell ref="C452:D452"/>
    <mergeCell ref="E452:G452"/>
    <mergeCell ref="C31:D31"/>
    <mergeCell ref="E31:G31"/>
    <mergeCell ref="C38:D38"/>
    <mergeCell ref="E38:G38"/>
    <mergeCell ref="C45:D45"/>
    <mergeCell ref="E45:G45"/>
    <mergeCell ref="C10:D10"/>
    <mergeCell ref="C73:D73"/>
    <mergeCell ref="E73:G73"/>
    <mergeCell ref="C165:D165"/>
    <mergeCell ref="E165:G165"/>
    <mergeCell ref="C172:D172"/>
    <mergeCell ref="E172:G172"/>
    <mergeCell ref="C80:D80"/>
    <mergeCell ref="E80:G80"/>
    <mergeCell ref="E158:G158"/>
    <mergeCell ref="C179:D179"/>
    <mergeCell ref="E179:G179"/>
    <mergeCell ref="C186:D186"/>
    <mergeCell ref="E186:G186"/>
    <mergeCell ref="C193:D193"/>
    <mergeCell ref="E193:G193"/>
    <mergeCell ref="A185:G185"/>
    <mergeCell ref="C200:D200"/>
    <mergeCell ref="E200:G200"/>
    <mergeCell ref="A311:G311"/>
    <mergeCell ref="C249:D249"/>
    <mergeCell ref="E249:G249"/>
    <mergeCell ref="C256:D256"/>
    <mergeCell ref="E256:G256"/>
    <mergeCell ref="C263:D263"/>
    <mergeCell ref="E263:G263"/>
    <mergeCell ref="C270:D270"/>
    <mergeCell ref="E270:G270"/>
    <mergeCell ref="C277:D277"/>
    <mergeCell ref="E277:G277"/>
    <mergeCell ref="A269:G269"/>
    <mergeCell ref="C333:D333"/>
    <mergeCell ref="E333:G333"/>
    <mergeCell ref="C340:D340"/>
    <mergeCell ref="E340:G340"/>
    <mergeCell ref="C347:D347"/>
    <mergeCell ref="E347:G347"/>
    <mergeCell ref="A339:G339"/>
    <mergeCell ref="A1:I1"/>
    <mergeCell ref="A2:I2"/>
    <mergeCell ref="C284:D284"/>
    <mergeCell ref="E284:G284"/>
    <mergeCell ref="C326:D326"/>
    <mergeCell ref="E326:G326"/>
    <mergeCell ref="C291:D291"/>
    <mergeCell ref="E291:G291"/>
    <mergeCell ref="C298:D298"/>
    <mergeCell ref="E298:G298"/>
    <mergeCell ref="C305:D305"/>
    <mergeCell ref="E305:G305"/>
    <mergeCell ref="C312:D312"/>
    <mergeCell ref="E312:G312"/>
    <mergeCell ref="C319:D319"/>
    <mergeCell ref="E319:G319"/>
    <mergeCell ref="A318:G318"/>
  </mergeCells>
  <conditionalFormatting sqref="G15 G22 G29 G36 G43 G50 G57 G64 G71 G78 G85 G163 G170 G177 G184 G191 G198 G205 G212 G219 G226 G233 G240 G247 G254 G261 G268 G275 G282 G289 G296 G303 G310 G317 G324 G331 G338 G345 G352 G359 G366 G373 G450 G457 G464">
    <cfRule type="cellIs" dxfId="931" priority="2489" operator="equal">
      <formula>"NA"</formula>
    </cfRule>
    <cfRule type="cellIs" dxfId="930" priority="2490" operator="equal">
      <formula>"NA"</formula>
    </cfRule>
  </conditionalFormatting>
  <conditionalFormatting sqref="E11:E14">
    <cfRule type="cellIs" dxfId="929" priority="2483" operator="equal">
      <formula>"NA"</formula>
    </cfRule>
    <cfRule type="cellIs" dxfId="928" priority="2484" operator="equal">
      <formula>"NA"</formula>
    </cfRule>
  </conditionalFormatting>
  <conditionalFormatting sqref="E11:E14">
    <cfRule type="cellIs" dxfId="927" priority="2487" operator="equal">
      <formula>"NA"</formula>
    </cfRule>
    <cfRule type="cellIs" dxfId="926" priority="2488" operator="equal">
      <formula>"NA"</formula>
    </cfRule>
  </conditionalFormatting>
  <conditionalFormatting sqref="E11:E14">
    <cfRule type="cellIs" dxfId="925" priority="2485" operator="equal">
      <formula>"NA"</formula>
    </cfRule>
    <cfRule type="cellIs" dxfId="924" priority="2486" operator="equal">
      <formula>"NA"</formula>
    </cfRule>
  </conditionalFormatting>
  <conditionalFormatting sqref="F11:F14">
    <cfRule type="cellIs" dxfId="923" priority="2481" operator="equal">
      <formula>"NA"</formula>
    </cfRule>
    <cfRule type="cellIs" dxfId="922" priority="2482" operator="equal">
      <formula>"NA"</formula>
    </cfRule>
  </conditionalFormatting>
  <conditionalFormatting sqref="F11:F14">
    <cfRule type="cellIs" dxfId="921" priority="2479" operator="equal">
      <formula>"NA"</formula>
    </cfRule>
    <cfRule type="cellIs" dxfId="920" priority="2480" operator="equal">
      <formula>"NA"</formula>
    </cfRule>
  </conditionalFormatting>
  <conditionalFormatting sqref="F11:F14">
    <cfRule type="cellIs" dxfId="919" priority="2477" operator="equal">
      <formula>"NA"</formula>
    </cfRule>
    <cfRule type="cellIs" dxfId="918" priority="2478" operator="equal">
      <formula>"NA"</formula>
    </cfRule>
  </conditionalFormatting>
  <conditionalFormatting sqref="E18:E21">
    <cfRule type="cellIs" dxfId="917" priority="1621" operator="equal">
      <formula>"NA"</formula>
    </cfRule>
    <cfRule type="cellIs" dxfId="916" priority="1622" operator="equal">
      <formula>"NA"</formula>
    </cfRule>
  </conditionalFormatting>
  <conditionalFormatting sqref="E18:E21">
    <cfRule type="cellIs" dxfId="915" priority="1625" operator="equal">
      <formula>"NA"</formula>
    </cfRule>
    <cfRule type="cellIs" dxfId="914" priority="1626" operator="equal">
      <formula>"NA"</formula>
    </cfRule>
  </conditionalFormatting>
  <conditionalFormatting sqref="E18:E21">
    <cfRule type="cellIs" dxfId="913" priority="1623" operator="equal">
      <formula>"NA"</formula>
    </cfRule>
    <cfRule type="cellIs" dxfId="912" priority="1624" operator="equal">
      <formula>"NA"</formula>
    </cfRule>
  </conditionalFormatting>
  <conditionalFormatting sqref="F18:F21">
    <cfRule type="cellIs" dxfId="911" priority="1619" operator="equal">
      <formula>"NA"</formula>
    </cfRule>
    <cfRule type="cellIs" dxfId="910" priority="1620" operator="equal">
      <formula>"NA"</formula>
    </cfRule>
  </conditionalFormatting>
  <conditionalFormatting sqref="F18:F21">
    <cfRule type="cellIs" dxfId="909" priority="1617" operator="equal">
      <formula>"NA"</formula>
    </cfRule>
    <cfRule type="cellIs" dxfId="908" priority="1618" operator="equal">
      <formula>"NA"</formula>
    </cfRule>
  </conditionalFormatting>
  <conditionalFormatting sqref="F18:F21">
    <cfRule type="cellIs" dxfId="907" priority="1615" operator="equal">
      <formula>"NA"</formula>
    </cfRule>
    <cfRule type="cellIs" dxfId="906" priority="1616" operator="equal">
      <formula>"NA"</formula>
    </cfRule>
  </conditionalFormatting>
  <conditionalFormatting sqref="E25">
    <cfRule type="cellIs" dxfId="905" priority="1607" operator="equal">
      <formula>"NA"</formula>
    </cfRule>
    <cfRule type="cellIs" dxfId="904" priority="1608" operator="equal">
      <formula>"NA"</formula>
    </cfRule>
  </conditionalFormatting>
  <conditionalFormatting sqref="E25">
    <cfRule type="cellIs" dxfId="903" priority="1611" operator="equal">
      <formula>"NA"</formula>
    </cfRule>
    <cfRule type="cellIs" dxfId="902" priority="1612" operator="equal">
      <formula>"NA"</formula>
    </cfRule>
  </conditionalFormatting>
  <conditionalFormatting sqref="E25">
    <cfRule type="cellIs" dxfId="901" priority="1609" operator="equal">
      <formula>"NA"</formula>
    </cfRule>
    <cfRule type="cellIs" dxfId="900" priority="1610" operator="equal">
      <formula>"NA"</formula>
    </cfRule>
  </conditionalFormatting>
  <conditionalFormatting sqref="F25">
    <cfRule type="cellIs" dxfId="899" priority="1605" operator="equal">
      <formula>"NA"</formula>
    </cfRule>
    <cfRule type="cellIs" dxfId="898" priority="1606" operator="equal">
      <formula>"NA"</formula>
    </cfRule>
  </conditionalFormatting>
  <conditionalFormatting sqref="F25">
    <cfRule type="cellIs" dxfId="897" priority="1603" operator="equal">
      <formula>"NA"</formula>
    </cfRule>
    <cfRule type="cellIs" dxfId="896" priority="1604" operator="equal">
      <formula>"NA"</formula>
    </cfRule>
  </conditionalFormatting>
  <conditionalFormatting sqref="F25">
    <cfRule type="cellIs" dxfId="895" priority="1601" operator="equal">
      <formula>"NA"</formula>
    </cfRule>
    <cfRule type="cellIs" dxfId="894" priority="1602" operator="equal">
      <formula>"NA"</formula>
    </cfRule>
  </conditionalFormatting>
  <conditionalFormatting sqref="E32">
    <cfRule type="cellIs" dxfId="893" priority="1593" operator="equal">
      <formula>"NA"</formula>
    </cfRule>
    <cfRule type="cellIs" dxfId="892" priority="1594" operator="equal">
      <formula>"NA"</formula>
    </cfRule>
  </conditionalFormatting>
  <conditionalFormatting sqref="E32">
    <cfRule type="cellIs" dxfId="891" priority="1597" operator="equal">
      <formula>"NA"</formula>
    </cfRule>
    <cfRule type="cellIs" dxfId="890" priority="1598" operator="equal">
      <formula>"NA"</formula>
    </cfRule>
  </conditionalFormatting>
  <conditionalFormatting sqref="E32">
    <cfRule type="cellIs" dxfId="889" priority="1595" operator="equal">
      <formula>"NA"</formula>
    </cfRule>
    <cfRule type="cellIs" dxfId="888" priority="1596" operator="equal">
      <formula>"NA"</formula>
    </cfRule>
  </conditionalFormatting>
  <conditionalFormatting sqref="F32">
    <cfRule type="cellIs" dxfId="887" priority="1591" operator="equal">
      <formula>"NA"</formula>
    </cfRule>
    <cfRule type="cellIs" dxfId="886" priority="1592" operator="equal">
      <formula>"NA"</formula>
    </cfRule>
  </conditionalFormatting>
  <conditionalFormatting sqref="F32">
    <cfRule type="cellIs" dxfId="885" priority="1589" operator="equal">
      <formula>"NA"</formula>
    </cfRule>
    <cfRule type="cellIs" dxfId="884" priority="1590" operator="equal">
      <formula>"NA"</formula>
    </cfRule>
  </conditionalFormatting>
  <conditionalFormatting sqref="F32">
    <cfRule type="cellIs" dxfId="883" priority="1587" operator="equal">
      <formula>"NA"</formula>
    </cfRule>
    <cfRule type="cellIs" dxfId="882" priority="1588" operator="equal">
      <formula>"NA"</formula>
    </cfRule>
  </conditionalFormatting>
  <conditionalFormatting sqref="E39">
    <cfRule type="cellIs" dxfId="881" priority="1579" operator="equal">
      <formula>"NA"</formula>
    </cfRule>
    <cfRule type="cellIs" dxfId="880" priority="1580" operator="equal">
      <formula>"NA"</formula>
    </cfRule>
  </conditionalFormatting>
  <conditionalFormatting sqref="E39">
    <cfRule type="cellIs" dxfId="879" priority="1583" operator="equal">
      <formula>"NA"</formula>
    </cfRule>
    <cfRule type="cellIs" dxfId="878" priority="1584" operator="equal">
      <formula>"NA"</formula>
    </cfRule>
  </conditionalFormatting>
  <conditionalFormatting sqref="E39">
    <cfRule type="cellIs" dxfId="877" priority="1581" operator="equal">
      <formula>"NA"</formula>
    </cfRule>
    <cfRule type="cellIs" dxfId="876" priority="1582" operator="equal">
      <formula>"NA"</formula>
    </cfRule>
  </conditionalFormatting>
  <conditionalFormatting sqref="F39">
    <cfRule type="cellIs" dxfId="875" priority="1577" operator="equal">
      <formula>"NA"</formula>
    </cfRule>
    <cfRule type="cellIs" dxfId="874" priority="1578" operator="equal">
      <formula>"NA"</formula>
    </cfRule>
  </conditionalFormatting>
  <conditionalFormatting sqref="F39">
    <cfRule type="cellIs" dxfId="873" priority="1575" operator="equal">
      <formula>"NA"</formula>
    </cfRule>
    <cfRule type="cellIs" dxfId="872" priority="1576" operator="equal">
      <formula>"NA"</formula>
    </cfRule>
  </conditionalFormatting>
  <conditionalFormatting sqref="F39">
    <cfRule type="cellIs" dxfId="871" priority="1573" operator="equal">
      <formula>"NA"</formula>
    </cfRule>
    <cfRule type="cellIs" dxfId="870" priority="1574" operator="equal">
      <formula>"NA"</formula>
    </cfRule>
  </conditionalFormatting>
  <conditionalFormatting sqref="E46">
    <cfRule type="cellIs" dxfId="869" priority="1565" operator="equal">
      <formula>"NA"</formula>
    </cfRule>
    <cfRule type="cellIs" dxfId="868" priority="1566" operator="equal">
      <formula>"NA"</formula>
    </cfRule>
  </conditionalFormatting>
  <conditionalFormatting sqref="E46">
    <cfRule type="cellIs" dxfId="867" priority="1569" operator="equal">
      <formula>"NA"</formula>
    </cfRule>
    <cfRule type="cellIs" dxfId="866" priority="1570" operator="equal">
      <formula>"NA"</formula>
    </cfRule>
  </conditionalFormatting>
  <conditionalFormatting sqref="E46">
    <cfRule type="cellIs" dxfId="865" priority="1567" operator="equal">
      <formula>"NA"</formula>
    </cfRule>
    <cfRule type="cellIs" dxfId="864" priority="1568" operator="equal">
      <formula>"NA"</formula>
    </cfRule>
  </conditionalFormatting>
  <conditionalFormatting sqref="F46">
    <cfRule type="cellIs" dxfId="863" priority="1563" operator="equal">
      <formula>"NA"</formula>
    </cfRule>
    <cfRule type="cellIs" dxfId="862" priority="1564" operator="equal">
      <formula>"NA"</formula>
    </cfRule>
  </conditionalFormatting>
  <conditionalFormatting sqref="F46">
    <cfRule type="cellIs" dxfId="861" priority="1561" operator="equal">
      <formula>"NA"</formula>
    </cfRule>
    <cfRule type="cellIs" dxfId="860" priority="1562" operator="equal">
      <formula>"NA"</formula>
    </cfRule>
  </conditionalFormatting>
  <conditionalFormatting sqref="F46">
    <cfRule type="cellIs" dxfId="859" priority="1559" operator="equal">
      <formula>"NA"</formula>
    </cfRule>
    <cfRule type="cellIs" dxfId="858" priority="1560" operator="equal">
      <formula>"NA"</formula>
    </cfRule>
  </conditionalFormatting>
  <conditionalFormatting sqref="E53">
    <cfRule type="cellIs" dxfId="857" priority="1551" operator="equal">
      <formula>"NA"</formula>
    </cfRule>
    <cfRule type="cellIs" dxfId="856" priority="1552" operator="equal">
      <formula>"NA"</formula>
    </cfRule>
  </conditionalFormatting>
  <conditionalFormatting sqref="E53">
    <cfRule type="cellIs" dxfId="855" priority="1555" operator="equal">
      <formula>"NA"</formula>
    </cfRule>
    <cfRule type="cellIs" dxfId="854" priority="1556" operator="equal">
      <formula>"NA"</formula>
    </cfRule>
  </conditionalFormatting>
  <conditionalFormatting sqref="E53">
    <cfRule type="cellIs" dxfId="853" priority="1553" operator="equal">
      <formula>"NA"</formula>
    </cfRule>
    <cfRule type="cellIs" dxfId="852" priority="1554" operator="equal">
      <formula>"NA"</formula>
    </cfRule>
  </conditionalFormatting>
  <conditionalFormatting sqref="F53">
    <cfRule type="cellIs" dxfId="851" priority="1549" operator="equal">
      <formula>"NA"</formula>
    </cfRule>
    <cfRule type="cellIs" dxfId="850" priority="1550" operator="equal">
      <formula>"NA"</formula>
    </cfRule>
  </conditionalFormatting>
  <conditionalFormatting sqref="F53">
    <cfRule type="cellIs" dxfId="849" priority="1547" operator="equal">
      <formula>"NA"</formula>
    </cfRule>
    <cfRule type="cellIs" dxfId="848" priority="1548" operator="equal">
      <formula>"NA"</formula>
    </cfRule>
  </conditionalFormatting>
  <conditionalFormatting sqref="F53">
    <cfRule type="cellIs" dxfId="847" priority="1545" operator="equal">
      <formula>"NA"</formula>
    </cfRule>
    <cfRule type="cellIs" dxfId="846" priority="1546" operator="equal">
      <formula>"NA"</formula>
    </cfRule>
  </conditionalFormatting>
  <conditionalFormatting sqref="E60">
    <cfRule type="cellIs" dxfId="845" priority="1537" operator="equal">
      <formula>"NA"</formula>
    </cfRule>
    <cfRule type="cellIs" dxfId="844" priority="1538" operator="equal">
      <formula>"NA"</formula>
    </cfRule>
  </conditionalFormatting>
  <conditionalFormatting sqref="E60">
    <cfRule type="cellIs" dxfId="843" priority="1541" operator="equal">
      <formula>"NA"</formula>
    </cfRule>
    <cfRule type="cellIs" dxfId="842" priority="1542" operator="equal">
      <formula>"NA"</formula>
    </cfRule>
  </conditionalFormatting>
  <conditionalFormatting sqref="E60">
    <cfRule type="cellIs" dxfId="841" priority="1539" operator="equal">
      <formula>"NA"</formula>
    </cfRule>
    <cfRule type="cellIs" dxfId="840" priority="1540" operator="equal">
      <formula>"NA"</formula>
    </cfRule>
  </conditionalFormatting>
  <conditionalFormatting sqref="F60">
    <cfRule type="cellIs" dxfId="839" priority="1535" operator="equal">
      <formula>"NA"</formula>
    </cfRule>
    <cfRule type="cellIs" dxfId="838" priority="1536" operator="equal">
      <formula>"NA"</formula>
    </cfRule>
  </conditionalFormatting>
  <conditionalFormatting sqref="F60">
    <cfRule type="cellIs" dxfId="837" priority="1533" operator="equal">
      <formula>"NA"</formula>
    </cfRule>
    <cfRule type="cellIs" dxfId="836" priority="1534" operator="equal">
      <formula>"NA"</formula>
    </cfRule>
  </conditionalFormatting>
  <conditionalFormatting sqref="F60">
    <cfRule type="cellIs" dxfId="835" priority="1531" operator="equal">
      <formula>"NA"</formula>
    </cfRule>
    <cfRule type="cellIs" dxfId="834" priority="1532" operator="equal">
      <formula>"NA"</formula>
    </cfRule>
  </conditionalFormatting>
  <conditionalFormatting sqref="E67">
    <cfRule type="cellIs" dxfId="833" priority="1523" operator="equal">
      <formula>"NA"</formula>
    </cfRule>
    <cfRule type="cellIs" dxfId="832" priority="1524" operator="equal">
      <formula>"NA"</formula>
    </cfRule>
  </conditionalFormatting>
  <conditionalFormatting sqref="E67">
    <cfRule type="cellIs" dxfId="831" priority="1527" operator="equal">
      <formula>"NA"</formula>
    </cfRule>
    <cfRule type="cellIs" dxfId="830" priority="1528" operator="equal">
      <formula>"NA"</formula>
    </cfRule>
  </conditionalFormatting>
  <conditionalFormatting sqref="E67">
    <cfRule type="cellIs" dxfId="829" priority="1525" operator="equal">
      <formula>"NA"</formula>
    </cfRule>
    <cfRule type="cellIs" dxfId="828" priority="1526" operator="equal">
      <formula>"NA"</formula>
    </cfRule>
  </conditionalFormatting>
  <conditionalFormatting sqref="F67">
    <cfRule type="cellIs" dxfId="827" priority="1521" operator="equal">
      <formula>"NA"</formula>
    </cfRule>
    <cfRule type="cellIs" dxfId="826" priority="1522" operator="equal">
      <formula>"NA"</formula>
    </cfRule>
  </conditionalFormatting>
  <conditionalFormatting sqref="F67">
    <cfRule type="cellIs" dxfId="825" priority="1519" operator="equal">
      <formula>"NA"</formula>
    </cfRule>
    <cfRule type="cellIs" dxfId="824" priority="1520" operator="equal">
      <formula>"NA"</formula>
    </cfRule>
  </conditionalFormatting>
  <conditionalFormatting sqref="F67">
    <cfRule type="cellIs" dxfId="823" priority="1517" operator="equal">
      <formula>"NA"</formula>
    </cfRule>
    <cfRule type="cellIs" dxfId="822" priority="1518" operator="equal">
      <formula>"NA"</formula>
    </cfRule>
  </conditionalFormatting>
  <conditionalFormatting sqref="E74">
    <cfRule type="cellIs" dxfId="821" priority="1509" operator="equal">
      <formula>"NA"</formula>
    </cfRule>
    <cfRule type="cellIs" dxfId="820" priority="1510" operator="equal">
      <formula>"NA"</formula>
    </cfRule>
  </conditionalFormatting>
  <conditionalFormatting sqref="E74">
    <cfRule type="cellIs" dxfId="819" priority="1513" operator="equal">
      <formula>"NA"</formula>
    </cfRule>
    <cfRule type="cellIs" dxfId="818" priority="1514" operator="equal">
      <formula>"NA"</formula>
    </cfRule>
  </conditionalFormatting>
  <conditionalFormatting sqref="E74">
    <cfRule type="cellIs" dxfId="817" priority="1511" operator="equal">
      <formula>"NA"</formula>
    </cfRule>
    <cfRule type="cellIs" dxfId="816" priority="1512" operator="equal">
      <formula>"NA"</formula>
    </cfRule>
  </conditionalFormatting>
  <conditionalFormatting sqref="F74">
    <cfRule type="cellIs" dxfId="815" priority="1507" operator="equal">
      <formula>"NA"</formula>
    </cfRule>
    <cfRule type="cellIs" dxfId="814" priority="1508" operator="equal">
      <formula>"NA"</formula>
    </cfRule>
  </conditionalFormatting>
  <conditionalFormatting sqref="F74">
    <cfRule type="cellIs" dxfId="813" priority="1505" operator="equal">
      <formula>"NA"</formula>
    </cfRule>
    <cfRule type="cellIs" dxfId="812" priority="1506" operator="equal">
      <formula>"NA"</formula>
    </cfRule>
  </conditionalFormatting>
  <conditionalFormatting sqref="F74">
    <cfRule type="cellIs" dxfId="811" priority="1503" operator="equal">
      <formula>"NA"</formula>
    </cfRule>
    <cfRule type="cellIs" dxfId="810" priority="1504" operator="equal">
      <formula>"NA"</formula>
    </cfRule>
  </conditionalFormatting>
  <conditionalFormatting sqref="E81">
    <cfRule type="cellIs" dxfId="809" priority="1061" operator="equal">
      <formula>"NA"</formula>
    </cfRule>
    <cfRule type="cellIs" dxfId="808" priority="1062" operator="equal">
      <formula>"NA"</formula>
    </cfRule>
  </conditionalFormatting>
  <conditionalFormatting sqref="E81">
    <cfRule type="cellIs" dxfId="807" priority="1065" operator="equal">
      <formula>"NA"</formula>
    </cfRule>
    <cfRule type="cellIs" dxfId="806" priority="1066" operator="equal">
      <formula>"NA"</formula>
    </cfRule>
  </conditionalFormatting>
  <conditionalFormatting sqref="E81">
    <cfRule type="cellIs" dxfId="805" priority="1063" operator="equal">
      <formula>"NA"</formula>
    </cfRule>
    <cfRule type="cellIs" dxfId="804" priority="1064" operator="equal">
      <formula>"NA"</formula>
    </cfRule>
  </conditionalFormatting>
  <conditionalFormatting sqref="F81">
    <cfRule type="cellIs" dxfId="803" priority="1059" operator="equal">
      <formula>"NA"</formula>
    </cfRule>
    <cfRule type="cellIs" dxfId="802" priority="1060" operator="equal">
      <formula>"NA"</formula>
    </cfRule>
  </conditionalFormatting>
  <conditionalFormatting sqref="F81">
    <cfRule type="cellIs" dxfId="801" priority="1057" operator="equal">
      <formula>"NA"</formula>
    </cfRule>
    <cfRule type="cellIs" dxfId="800" priority="1058" operator="equal">
      <formula>"NA"</formula>
    </cfRule>
  </conditionalFormatting>
  <conditionalFormatting sqref="F81">
    <cfRule type="cellIs" dxfId="799" priority="1055" operator="equal">
      <formula>"NA"</formula>
    </cfRule>
    <cfRule type="cellIs" dxfId="798" priority="1056" operator="equal">
      <formula>"NA"</formula>
    </cfRule>
  </conditionalFormatting>
  <conditionalFormatting sqref="G467:G469">
    <cfRule type="cellIs" dxfId="797" priority="1039" operator="equal">
      <formula>"NA"</formula>
    </cfRule>
    <cfRule type="cellIs" dxfId="796" priority="1040" operator="equal">
      <formula>"NA"</formula>
    </cfRule>
  </conditionalFormatting>
  <conditionalFormatting sqref="G92">
    <cfRule type="cellIs" dxfId="795" priority="1035" operator="equal">
      <formula>"NA"</formula>
    </cfRule>
    <cfRule type="cellIs" dxfId="794" priority="1036" operator="equal">
      <formula>"NA"</formula>
    </cfRule>
  </conditionalFormatting>
  <conditionalFormatting sqref="E88">
    <cfRule type="cellIs" dxfId="793" priority="1029" operator="equal">
      <formula>"NA"</formula>
    </cfRule>
    <cfRule type="cellIs" dxfId="792" priority="1030" operator="equal">
      <formula>"NA"</formula>
    </cfRule>
  </conditionalFormatting>
  <conditionalFormatting sqref="E88">
    <cfRule type="cellIs" dxfId="791" priority="1033" operator="equal">
      <formula>"NA"</formula>
    </cfRule>
    <cfRule type="cellIs" dxfId="790" priority="1034" operator="equal">
      <formula>"NA"</formula>
    </cfRule>
  </conditionalFormatting>
  <conditionalFormatting sqref="E88">
    <cfRule type="cellIs" dxfId="789" priority="1031" operator="equal">
      <formula>"NA"</formula>
    </cfRule>
    <cfRule type="cellIs" dxfId="788" priority="1032" operator="equal">
      <formula>"NA"</formula>
    </cfRule>
  </conditionalFormatting>
  <conditionalFormatting sqref="F88">
    <cfRule type="cellIs" dxfId="787" priority="1027" operator="equal">
      <formula>"NA"</formula>
    </cfRule>
    <cfRule type="cellIs" dxfId="786" priority="1028" operator="equal">
      <formula>"NA"</formula>
    </cfRule>
  </conditionalFormatting>
  <conditionalFormatting sqref="F88">
    <cfRule type="cellIs" dxfId="785" priority="1025" operator="equal">
      <formula>"NA"</formula>
    </cfRule>
    <cfRule type="cellIs" dxfId="784" priority="1026" operator="equal">
      <formula>"NA"</formula>
    </cfRule>
  </conditionalFormatting>
  <conditionalFormatting sqref="F88">
    <cfRule type="cellIs" dxfId="783" priority="1023" operator="equal">
      <formula>"NA"</formula>
    </cfRule>
    <cfRule type="cellIs" dxfId="782" priority="1024" operator="equal">
      <formula>"NA"</formula>
    </cfRule>
  </conditionalFormatting>
  <conditionalFormatting sqref="G99">
    <cfRule type="cellIs" dxfId="781" priority="1021" operator="equal">
      <formula>"NA"</formula>
    </cfRule>
    <cfRule type="cellIs" dxfId="780" priority="1022" operator="equal">
      <formula>"NA"</formula>
    </cfRule>
  </conditionalFormatting>
  <conditionalFormatting sqref="G106">
    <cfRule type="cellIs" dxfId="779" priority="1007" operator="equal">
      <formula>"NA"</formula>
    </cfRule>
    <cfRule type="cellIs" dxfId="778" priority="1008" operator="equal">
      <formula>"NA"</formula>
    </cfRule>
  </conditionalFormatting>
  <conditionalFormatting sqref="G113">
    <cfRule type="cellIs" dxfId="777" priority="993" operator="equal">
      <formula>"NA"</formula>
    </cfRule>
    <cfRule type="cellIs" dxfId="776" priority="994" operator="equal">
      <formula>"NA"</formula>
    </cfRule>
  </conditionalFormatting>
  <conditionalFormatting sqref="G120">
    <cfRule type="cellIs" dxfId="775" priority="979" operator="equal">
      <formula>"NA"</formula>
    </cfRule>
    <cfRule type="cellIs" dxfId="774" priority="980" operator="equal">
      <formula>"NA"</formula>
    </cfRule>
  </conditionalFormatting>
  <conditionalFormatting sqref="G380 G387 G394 G401 G408 G415 G422 G429 G436 G443">
    <cfRule type="cellIs" dxfId="773" priority="965" operator="equal">
      <formula>"NA"</formula>
    </cfRule>
    <cfRule type="cellIs" dxfId="772" priority="966" operator="equal">
      <formula>"NA"</formula>
    </cfRule>
  </conditionalFormatting>
  <conditionalFormatting sqref="G127">
    <cfRule type="cellIs" dxfId="771" priority="831" operator="equal">
      <formula>"NA"</formula>
    </cfRule>
    <cfRule type="cellIs" dxfId="770" priority="832" operator="equal">
      <formula>"NA"</formula>
    </cfRule>
  </conditionalFormatting>
  <conditionalFormatting sqref="G134">
    <cfRule type="cellIs" dxfId="769" priority="817" operator="equal">
      <formula>"NA"</formula>
    </cfRule>
    <cfRule type="cellIs" dxfId="768" priority="818" operator="equal">
      <formula>"NA"</formula>
    </cfRule>
  </conditionalFormatting>
  <conditionalFormatting sqref="G141">
    <cfRule type="cellIs" dxfId="767" priority="803" operator="equal">
      <formula>"NA"</formula>
    </cfRule>
    <cfRule type="cellIs" dxfId="766" priority="804" operator="equal">
      <formula>"NA"</formula>
    </cfRule>
  </conditionalFormatting>
  <conditionalFormatting sqref="G148">
    <cfRule type="cellIs" dxfId="765" priority="789" operator="equal">
      <formula>"NA"</formula>
    </cfRule>
    <cfRule type="cellIs" dxfId="764" priority="790" operator="equal">
      <formula>"NA"</formula>
    </cfRule>
  </conditionalFormatting>
  <conditionalFormatting sqref="G155">
    <cfRule type="cellIs" dxfId="763" priority="775" operator="equal">
      <formula>"NA"</formula>
    </cfRule>
    <cfRule type="cellIs" dxfId="762" priority="776" operator="equal">
      <formula>"NA"</formula>
    </cfRule>
  </conditionalFormatting>
  <conditionalFormatting sqref="G472">
    <cfRule type="cellIs" dxfId="761" priority="761" operator="equal">
      <formula>"NA"</formula>
    </cfRule>
    <cfRule type="cellIs" dxfId="760" priority="762" operator="equal">
      <formula>"NA"</formula>
    </cfRule>
  </conditionalFormatting>
  <conditionalFormatting sqref="G473:G491">
    <cfRule type="cellIs" dxfId="759" priority="759" operator="equal">
      <formula>"NA"</formula>
    </cfRule>
    <cfRule type="cellIs" dxfId="758" priority="760" operator="equal">
      <formula>"NA"</formula>
    </cfRule>
  </conditionalFormatting>
  <conditionalFormatting sqref="G494:G533">
    <cfRule type="cellIs" dxfId="757" priority="757" operator="equal">
      <formula>"NA"</formula>
    </cfRule>
    <cfRule type="cellIs" dxfId="756" priority="758" operator="equal">
      <formula>"NA"</formula>
    </cfRule>
  </conditionalFormatting>
  <conditionalFormatting sqref="E26:E28">
    <cfRule type="cellIs" dxfId="755" priority="751" operator="equal">
      <formula>"NA"</formula>
    </cfRule>
    <cfRule type="cellIs" dxfId="754" priority="752" operator="equal">
      <formula>"NA"</formula>
    </cfRule>
  </conditionalFormatting>
  <conditionalFormatting sqref="E26:E28">
    <cfRule type="cellIs" dxfId="753" priority="755" operator="equal">
      <formula>"NA"</formula>
    </cfRule>
    <cfRule type="cellIs" dxfId="752" priority="756" operator="equal">
      <formula>"NA"</formula>
    </cfRule>
  </conditionalFormatting>
  <conditionalFormatting sqref="E26:E28">
    <cfRule type="cellIs" dxfId="751" priority="753" operator="equal">
      <formula>"NA"</formula>
    </cfRule>
    <cfRule type="cellIs" dxfId="750" priority="754" operator="equal">
      <formula>"NA"</formula>
    </cfRule>
  </conditionalFormatting>
  <conditionalFormatting sqref="F26:F28">
    <cfRule type="cellIs" dxfId="749" priority="749" operator="equal">
      <formula>"NA"</formula>
    </cfRule>
    <cfRule type="cellIs" dxfId="748" priority="750" operator="equal">
      <formula>"NA"</formula>
    </cfRule>
  </conditionalFormatting>
  <conditionalFormatting sqref="F26:F28">
    <cfRule type="cellIs" dxfId="747" priority="747" operator="equal">
      <formula>"NA"</formula>
    </cfRule>
    <cfRule type="cellIs" dxfId="746" priority="748" operator="equal">
      <formula>"NA"</formula>
    </cfRule>
  </conditionalFormatting>
  <conditionalFormatting sqref="F26:F28">
    <cfRule type="cellIs" dxfId="745" priority="745" operator="equal">
      <formula>"NA"</formula>
    </cfRule>
    <cfRule type="cellIs" dxfId="744" priority="746" operator="equal">
      <formula>"NA"</formula>
    </cfRule>
  </conditionalFormatting>
  <conditionalFormatting sqref="E33:E35">
    <cfRule type="cellIs" dxfId="743" priority="739" operator="equal">
      <formula>"NA"</formula>
    </cfRule>
    <cfRule type="cellIs" dxfId="742" priority="740" operator="equal">
      <formula>"NA"</formula>
    </cfRule>
  </conditionalFormatting>
  <conditionalFormatting sqref="E33:E35">
    <cfRule type="cellIs" dxfId="741" priority="743" operator="equal">
      <formula>"NA"</formula>
    </cfRule>
    <cfRule type="cellIs" dxfId="740" priority="744" operator="equal">
      <formula>"NA"</formula>
    </cfRule>
  </conditionalFormatting>
  <conditionalFormatting sqref="E33:E35">
    <cfRule type="cellIs" dxfId="739" priority="741" operator="equal">
      <formula>"NA"</formula>
    </cfRule>
    <cfRule type="cellIs" dxfId="738" priority="742" operator="equal">
      <formula>"NA"</formula>
    </cfRule>
  </conditionalFormatting>
  <conditionalFormatting sqref="F33:F35">
    <cfRule type="cellIs" dxfId="737" priority="737" operator="equal">
      <formula>"NA"</formula>
    </cfRule>
    <cfRule type="cellIs" dxfId="736" priority="738" operator="equal">
      <formula>"NA"</formula>
    </cfRule>
  </conditionalFormatting>
  <conditionalFormatting sqref="F33:F35">
    <cfRule type="cellIs" dxfId="735" priority="735" operator="equal">
      <formula>"NA"</formula>
    </cfRule>
    <cfRule type="cellIs" dxfId="734" priority="736" operator="equal">
      <formula>"NA"</formula>
    </cfRule>
  </conditionalFormatting>
  <conditionalFormatting sqref="F33:F35">
    <cfRule type="cellIs" dxfId="733" priority="733" operator="equal">
      <formula>"NA"</formula>
    </cfRule>
    <cfRule type="cellIs" dxfId="732" priority="734" operator="equal">
      <formula>"NA"</formula>
    </cfRule>
  </conditionalFormatting>
  <conditionalFormatting sqref="E40:E42">
    <cfRule type="cellIs" dxfId="731" priority="727" operator="equal">
      <formula>"NA"</formula>
    </cfRule>
    <cfRule type="cellIs" dxfId="730" priority="728" operator="equal">
      <formula>"NA"</formula>
    </cfRule>
  </conditionalFormatting>
  <conditionalFormatting sqref="E40:E42">
    <cfRule type="cellIs" dxfId="729" priority="731" operator="equal">
      <formula>"NA"</formula>
    </cfRule>
    <cfRule type="cellIs" dxfId="728" priority="732" operator="equal">
      <formula>"NA"</formula>
    </cfRule>
  </conditionalFormatting>
  <conditionalFormatting sqref="E40:E42">
    <cfRule type="cellIs" dxfId="727" priority="729" operator="equal">
      <formula>"NA"</formula>
    </cfRule>
    <cfRule type="cellIs" dxfId="726" priority="730" operator="equal">
      <formula>"NA"</formula>
    </cfRule>
  </conditionalFormatting>
  <conditionalFormatting sqref="F40:F42">
    <cfRule type="cellIs" dxfId="725" priority="725" operator="equal">
      <formula>"NA"</formula>
    </cfRule>
    <cfRule type="cellIs" dxfId="724" priority="726" operator="equal">
      <formula>"NA"</formula>
    </cfRule>
  </conditionalFormatting>
  <conditionalFormatting sqref="F40:F42">
    <cfRule type="cellIs" dxfId="723" priority="723" operator="equal">
      <formula>"NA"</formula>
    </cfRule>
    <cfRule type="cellIs" dxfId="722" priority="724" operator="equal">
      <formula>"NA"</formula>
    </cfRule>
  </conditionalFormatting>
  <conditionalFormatting sqref="F40:F42">
    <cfRule type="cellIs" dxfId="721" priority="721" operator="equal">
      <formula>"NA"</formula>
    </cfRule>
    <cfRule type="cellIs" dxfId="720" priority="722" operator="equal">
      <formula>"NA"</formula>
    </cfRule>
  </conditionalFormatting>
  <conditionalFormatting sqref="E47:E49">
    <cfRule type="cellIs" dxfId="719" priority="715" operator="equal">
      <formula>"NA"</formula>
    </cfRule>
    <cfRule type="cellIs" dxfId="718" priority="716" operator="equal">
      <formula>"NA"</formula>
    </cfRule>
  </conditionalFormatting>
  <conditionalFormatting sqref="E47:E49">
    <cfRule type="cellIs" dxfId="717" priority="719" operator="equal">
      <formula>"NA"</formula>
    </cfRule>
    <cfRule type="cellIs" dxfId="716" priority="720" operator="equal">
      <formula>"NA"</formula>
    </cfRule>
  </conditionalFormatting>
  <conditionalFormatting sqref="E47:E49">
    <cfRule type="cellIs" dxfId="715" priority="717" operator="equal">
      <formula>"NA"</formula>
    </cfRule>
    <cfRule type="cellIs" dxfId="714" priority="718" operator="equal">
      <formula>"NA"</formula>
    </cfRule>
  </conditionalFormatting>
  <conditionalFormatting sqref="F47:F49">
    <cfRule type="cellIs" dxfId="713" priority="713" operator="equal">
      <formula>"NA"</formula>
    </cfRule>
    <cfRule type="cellIs" dxfId="712" priority="714" operator="equal">
      <formula>"NA"</formula>
    </cfRule>
  </conditionalFormatting>
  <conditionalFormatting sqref="F47:F49">
    <cfRule type="cellIs" dxfId="711" priority="711" operator="equal">
      <formula>"NA"</formula>
    </cfRule>
    <cfRule type="cellIs" dxfId="710" priority="712" operator="equal">
      <formula>"NA"</formula>
    </cfRule>
  </conditionalFormatting>
  <conditionalFormatting sqref="F47:F49">
    <cfRule type="cellIs" dxfId="709" priority="709" operator="equal">
      <formula>"NA"</formula>
    </cfRule>
    <cfRule type="cellIs" dxfId="708" priority="710" operator="equal">
      <formula>"NA"</formula>
    </cfRule>
  </conditionalFormatting>
  <conditionalFormatting sqref="E54:E56">
    <cfRule type="cellIs" dxfId="707" priority="703" operator="equal">
      <formula>"NA"</formula>
    </cfRule>
    <cfRule type="cellIs" dxfId="706" priority="704" operator="equal">
      <formula>"NA"</formula>
    </cfRule>
  </conditionalFormatting>
  <conditionalFormatting sqref="E54:E56">
    <cfRule type="cellIs" dxfId="705" priority="707" operator="equal">
      <formula>"NA"</formula>
    </cfRule>
    <cfRule type="cellIs" dxfId="704" priority="708" operator="equal">
      <formula>"NA"</formula>
    </cfRule>
  </conditionalFormatting>
  <conditionalFormatting sqref="E54:E56">
    <cfRule type="cellIs" dxfId="703" priority="705" operator="equal">
      <formula>"NA"</formula>
    </cfRule>
    <cfRule type="cellIs" dxfId="702" priority="706" operator="equal">
      <formula>"NA"</formula>
    </cfRule>
  </conditionalFormatting>
  <conditionalFormatting sqref="F54:F56">
    <cfRule type="cellIs" dxfId="701" priority="701" operator="equal">
      <formula>"NA"</formula>
    </cfRule>
    <cfRule type="cellIs" dxfId="700" priority="702" operator="equal">
      <formula>"NA"</formula>
    </cfRule>
  </conditionalFormatting>
  <conditionalFormatting sqref="F54:F56">
    <cfRule type="cellIs" dxfId="699" priority="699" operator="equal">
      <formula>"NA"</formula>
    </cfRule>
    <cfRule type="cellIs" dxfId="698" priority="700" operator="equal">
      <formula>"NA"</formula>
    </cfRule>
  </conditionalFormatting>
  <conditionalFormatting sqref="F54:F56">
    <cfRule type="cellIs" dxfId="697" priority="697" operator="equal">
      <formula>"NA"</formula>
    </cfRule>
    <cfRule type="cellIs" dxfId="696" priority="698" operator="equal">
      <formula>"NA"</formula>
    </cfRule>
  </conditionalFormatting>
  <conditionalFormatting sqref="E61:E63">
    <cfRule type="cellIs" dxfId="695" priority="691" operator="equal">
      <formula>"NA"</formula>
    </cfRule>
    <cfRule type="cellIs" dxfId="694" priority="692" operator="equal">
      <formula>"NA"</formula>
    </cfRule>
  </conditionalFormatting>
  <conditionalFormatting sqref="E61:E63">
    <cfRule type="cellIs" dxfId="693" priority="695" operator="equal">
      <formula>"NA"</formula>
    </cfRule>
    <cfRule type="cellIs" dxfId="692" priority="696" operator="equal">
      <formula>"NA"</formula>
    </cfRule>
  </conditionalFormatting>
  <conditionalFormatting sqref="E61:E63">
    <cfRule type="cellIs" dxfId="691" priority="693" operator="equal">
      <formula>"NA"</formula>
    </cfRule>
    <cfRule type="cellIs" dxfId="690" priority="694" operator="equal">
      <formula>"NA"</formula>
    </cfRule>
  </conditionalFormatting>
  <conditionalFormatting sqref="F61:F63">
    <cfRule type="cellIs" dxfId="689" priority="689" operator="equal">
      <formula>"NA"</formula>
    </cfRule>
    <cfRule type="cellIs" dxfId="688" priority="690" operator="equal">
      <formula>"NA"</formula>
    </cfRule>
  </conditionalFormatting>
  <conditionalFormatting sqref="F61:F63">
    <cfRule type="cellIs" dxfId="687" priority="687" operator="equal">
      <formula>"NA"</formula>
    </cfRule>
    <cfRule type="cellIs" dxfId="686" priority="688" operator="equal">
      <formula>"NA"</formula>
    </cfRule>
  </conditionalFormatting>
  <conditionalFormatting sqref="F61:F63">
    <cfRule type="cellIs" dxfId="685" priority="685" operator="equal">
      <formula>"NA"</formula>
    </cfRule>
    <cfRule type="cellIs" dxfId="684" priority="686" operator="equal">
      <formula>"NA"</formula>
    </cfRule>
  </conditionalFormatting>
  <conditionalFormatting sqref="E68:E70">
    <cfRule type="cellIs" dxfId="683" priority="679" operator="equal">
      <formula>"NA"</formula>
    </cfRule>
    <cfRule type="cellIs" dxfId="682" priority="680" operator="equal">
      <formula>"NA"</formula>
    </cfRule>
  </conditionalFormatting>
  <conditionalFormatting sqref="E68:E70">
    <cfRule type="cellIs" dxfId="681" priority="683" operator="equal">
      <formula>"NA"</formula>
    </cfRule>
    <cfRule type="cellIs" dxfId="680" priority="684" operator="equal">
      <formula>"NA"</formula>
    </cfRule>
  </conditionalFormatting>
  <conditionalFormatting sqref="E68:E70">
    <cfRule type="cellIs" dxfId="679" priority="681" operator="equal">
      <formula>"NA"</formula>
    </cfRule>
    <cfRule type="cellIs" dxfId="678" priority="682" operator="equal">
      <formula>"NA"</formula>
    </cfRule>
  </conditionalFormatting>
  <conditionalFormatting sqref="F68:F70">
    <cfRule type="cellIs" dxfId="677" priority="677" operator="equal">
      <formula>"NA"</formula>
    </cfRule>
    <cfRule type="cellIs" dxfId="676" priority="678" operator="equal">
      <formula>"NA"</formula>
    </cfRule>
  </conditionalFormatting>
  <conditionalFormatting sqref="F68:F70">
    <cfRule type="cellIs" dxfId="675" priority="675" operator="equal">
      <formula>"NA"</formula>
    </cfRule>
    <cfRule type="cellIs" dxfId="674" priority="676" operator="equal">
      <formula>"NA"</formula>
    </cfRule>
  </conditionalFormatting>
  <conditionalFormatting sqref="F68:F70">
    <cfRule type="cellIs" dxfId="673" priority="673" operator="equal">
      <formula>"NA"</formula>
    </cfRule>
    <cfRule type="cellIs" dxfId="672" priority="674" operator="equal">
      <formula>"NA"</formula>
    </cfRule>
  </conditionalFormatting>
  <conditionalFormatting sqref="E75:E77">
    <cfRule type="cellIs" dxfId="671" priority="667" operator="equal">
      <formula>"NA"</formula>
    </cfRule>
    <cfRule type="cellIs" dxfId="670" priority="668" operator="equal">
      <formula>"NA"</formula>
    </cfRule>
  </conditionalFormatting>
  <conditionalFormatting sqref="E75:E77">
    <cfRule type="cellIs" dxfId="669" priority="671" operator="equal">
      <formula>"NA"</formula>
    </cfRule>
    <cfRule type="cellIs" dxfId="668" priority="672" operator="equal">
      <formula>"NA"</formula>
    </cfRule>
  </conditionalFormatting>
  <conditionalFormatting sqref="E75:E77">
    <cfRule type="cellIs" dxfId="667" priority="669" operator="equal">
      <formula>"NA"</formula>
    </cfRule>
    <cfRule type="cellIs" dxfId="666" priority="670" operator="equal">
      <formula>"NA"</formula>
    </cfRule>
  </conditionalFormatting>
  <conditionalFormatting sqref="F75:F77">
    <cfRule type="cellIs" dxfId="665" priority="665" operator="equal">
      <formula>"NA"</formula>
    </cfRule>
    <cfRule type="cellIs" dxfId="664" priority="666" operator="equal">
      <formula>"NA"</formula>
    </cfRule>
  </conditionalFormatting>
  <conditionalFormatting sqref="F75:F77">
    <cfRule type="cellIs" dxfId="663" priority="663" operator="equal">
      <formula>"NA"</formula>
    </cfRule>
    <cfRule type="cellIs" dxfId="662" priority="664" operator="equal">
      <formula>"NA"</formula>
    </cfRule>
  </conditionalFormatting>
  <conditionalFormatting sqref="F75:F77">
    <cfRule type="cellIs" dxfId="661" priority="661" operator="equal">
      <formula>"NA"</formula>
    </cfRule>
    <cfRule type="cellIs" dxfId="660" priority="662" operator="equal">
      <formula>"NA"</formula>
    </cfRule>
  </conditionalFormatting>
  <conditionalFormatting sqref="E82:E84">
    <cfRule type="cellIs" dxfId="659" priority="655" operator="equal">
      <formula>"NA"</formula>
    </cfRule>
    <cfRule type="cellIs" dxfId="658" priority="656" operator="equal">
      <formula>"NA"</formula>
    </cfRule>
  </conditionalFormatting>
  <conditionalFormatting sqref="E82:E84">
    <cfRule type="cellIs" dxfId="657" priority="659" operator="equal">
      <formula>"NA"</formula>
    </cfRule>
    <cfRule type="cellIs" dxfId="656" priority="660" operator="equal">
      <formula>"NA"</formula>
    </cfRule>
  </conditionalFormatting>
  <conditionalFormatting sqref="E82:E84">
    <cfRule type="cellIs" dxfId="655" priority="657" operator="equal">
      <formula>"NA"</formula>
    </cfRule>
    <cfRule type="cellIs" dxfId="654" priority="658" operator="equal">
      <formula>"NA"</formula>
    </cfRule>
  </conditionalFormatting>
  <conditionalFormatting sqref="F82:F84">
    <cfRule type="cellIs" dxfId="653" priority="653" operator="equal">
      <formula>"NA"</formula>
    </cfRule>
    <cfRule type="cellIs" dxfId="652" priority="654" operator="equal">
      <formula>"NA"</formula>
    </cfRule>
  </conditionalFormatting>
  <conditionalFormatting sqref="F82:F84">
    <cfRule type="cellIs" dxfId="651" priority="651" operator="equal">
      <formula>"NA"</formula>
    </cfRule>
    <cfRule type="cellIs" dxfId="650" priority="652" operator="equal">
      <formula>"NA"</formula>
    </cfRule>
  </conditionalFormatting>
  <conditionalFormatting sqref="F82:F84">
    <cfRule type="cellIs" dxfId="649" priority="649" operator="equal">
      <formula>"NA"</formula>
    </cfRule>
    <cfRule type="cellIs" dxfId="648" priority="650" operator="equal">
      <formula>"NA"</formula>
    </cfRule>
  </conditionalFormatting>
  <conditionalFormatting sqref="E89:E91">
    <cfRule type="cellIs" dxfId="647" priority="643" operator="equal">
      <formula>"NA"</formula>
    </cfRule>
    <cfRule type="cellIs" dxfId="646" priority="644" operator="equal">
      <formula>"NA"</formula>
    </cfRule>
  </conditionalFormatting>
  <conditionalFormatting sqref="E89:E91">
    <cfRule type="cellIs" dxfId="645" priority="647" operator="equal">
      <formula>"NA"</formula>
    </cfRule>
    <cfRule type="cellIs" dxfId="644" priority="648" operator="equal">
      <formula>"NA"</formula>
    </cfRule>
  </conditionalFormatting>
  <conditionalFormatting sqref="E89:E91">
    <cfRule type="cellIs" dxfId="643" priority="645" operator="equal">
      <formula>"NA"</formula>
    </cfRule>
    <cfRule type="cellIs" dxfId="642" priority="646" operator="equal">
      <formula>"NA"</formula>
    </cfRule>
  </conditionalFormatting>
  <conditionalFormatting sqref="F89:F91">
    <cfRule type="cellIs" dxfId="641" priority="641" operator="equal">
      <formula>"NA"</formula>
    </cfRule>
    <cfRule type="cellIs" dxfId="640" priority="642" operator="equal">
      <formula>"NA"</formula>
    </cfRule>
  </conditionalFormatting>
  <conditionalFormatting sqref="F89:F91">
    <cfRule type="cellIs" dxfId="639" priority="639" operator="equal">
      <formula>"NA"</formula>
    </cfRule>
    <cfRule type="cellIs" dxfId="638" priority="640" operator="equal">
      <formula>"NA"</formula>
    </cfRule>
  </conditionalFormatting>
  <conditionalFormatting sqref="F89:F91">
    <cfRule type="cellIs" dxfId="637" priority="637" operator="equal">
      <formula>"NA"</formula>
    </cfRule>
    <cfRule type="cellIs" dxfId="636" priority="638" operator="equal">
      <formula>"NA"</formula>
    </cfRule>
  </conditionalFormatting>
  <conditionalFormatting sqref="E95:E98">
    <cfRule type="cellIs" dxfId="635" priority="631" operator="equal">
      <formula>"NA"</formula>
    </cfRule>
    <cfRule type="cellIs" dxfId="634" priority="632" operator="equal">
      <formula>"NA"</formula>
    </cfRule>
  </conditionalFormatting>
  <conditionalFormatting sqref="E95:E98">
    <cfRule type="cellIs" dxfId="633" priority="635" operator="equal">
      <formula>"NA"</formula>
    </cfRule>
    <cfRule type="cellIs" dxfId="632" priority="636" operator="equal">
      <formula>"NA"</formula>
    </cfRule>
  </conditionalFormatting>
  <conditionalFormatting sqref="E95:E98">
    <cfRule type="cellIs" dxfId="631" priority="633" operator="equal">
      <formula>"NA"</formula>
    </cfRule>
    <cfRule type="cellIs" dxfId="630" priority="634" operator="equal">
      <formula>"NA"</formula>
    </cfRule>
  </conditionalFormatting>
  <conditionalFormatting sqref="F95:F98">
    <cfRule type="cellIs" dxfId="629" priority="629" operator="equal">
      <formula>"NA"</formula>
    </cfRule>
    <cfRule type="cellIs" dxfId="628" priority="630" operator="equal">
      <formula>"NA"</formula>
    </cfRule>
  </conditionalFormatting>
  <conditionalFormatting sqref="F95:F98">
    <cfRule type="cellIs" dxfId="627" priority="627" operator="equal">
      <formula>"NA"</formula>
    </cfRule>
    <cfRule type="cellIs" dxfId="626" priority="628" operator="equal">
      <formula>"NA"</formula>
    </cfRule>
  </conditionalFormatting>
  <conditionalFormatting sqref="F95:F98">
    <cfRule type="cellIs" dxfId="625" priority="625" operator="equal">
      <formula>"NA"</formula>
    </cfRule>
    <cfRule type="cellIs" dxfId="624" priority="626" operator="equal">
      <formula>"NA"</formula>
    </cfRule>
  </conditionalFormatting>
  <conditionalFormatting sqref="E102:E105">
    <cfRule type="cellIs" dxfId="623" priority="619" operator="equal">
      <formula>"NA"</formula>
    </cfRule>
    <cfRule type="cellIs" dxfId="622" priority="620" operator="equal">
      <formula>"NA"</formula>
    </cfRule>
  </conditionalFormatting>
  <conditionalFormatting sqref="E102:E105">
    <cfRule type="cellIs" dxfId="621" priority="623" operator="equal">
      <formula>"NA"</formula>
    </cfRule>
    <cfRule type="cellIs" dxfId="620" priority="624" operator="equal">
      <formula>"NA"</formula>
    </cfRule>
  </conditionalFormatting>
  <conditionalFormatting sqref="E102:E105">
    <cfRule type="cellIs" dxfId="619" priority="621" operator="equal">
      <formula>"NA"</formula>
    </cfRule>
    <cfRule type="cellIs" dxfId="618" priority="622" operator="equal">
      <formula>"NA"</formula>
    </cfRule>
  </conditionalFormatting>
  <conditionalFormatting sqref="F102:F105">
    <cfRule type="cellIs" dxfId="617" priority="617" operator="equal">
      <formula>"NA"</formula>
    </cfRule>
    <cfRule type="cellIs" dxfId="616" priority="618" operator="equal">
      <formula>"NA"</formula>
    </cfRule>
  </conditionalFormatting>
  <conditionalFormatting sqref="F102:F105">
    <cfRule type="cellIs" dxfId="615" priority="615" operator="equal">
      <formula>"NA"</formula>
    </cfRule>
    <cfRule type="cellIs" dxfId="614" priority="616" operator="equal">
      <formula>"NA"</formula>
    </cfRule>
  </conditionalFormatting>
  <conditionalFormatting sqref="F102:F105">
    <cfRule type="cellIs" dxfId="613" priority="613" operator="equal">
      <formula>"NA"</formula>
    </cfRule>
    <cfRule type="cellIs" dxfId="612" priority="614" operator="equal">
      <formula>"NA"</formula>
    </cfRule>
  </conditionalFormatting>
  <conditionalFormatting sqref="E109:E112">
    <cfRule type="cellIs" dxfId="611" priority="607" operator="equal">
      <formula>"NA"</formula>
    </cfRule>
    <cfRule type="cellIs" dxfId="610" priority="608" operator="equal">
      <formula>"NA"</formula>
    </cfRule>
  </conditionalFormatting>
  <conditionalFormatting sqref="E109:E112">
    <cfRule type="cellIs" dxfId="609" priority="611" operator="equal">
      <formula>"NA"</formula>
    </cfRule>
    <cfRule type="cellIs" dxfId="608" priority="612" operator="equal">
      <formula>"NA"</formula>
    </cfRule>
  </conditionalFormatting>
  <conditionalFormatting sqref="E109:E112">
    <cfRule type="cellIs" dxfId="607" priority="609" operator="equal">
      <formula>"NA"</formula>
    </cfRule>
    <cfRule type="cellIs" dxfId="606" priority="610" operator="equal">
      <formula>"NA"</formula>
    </cfRule>
  </conditionalFormatting>
  <conditionalFormatting sqref="F109:F112">
    <cfRule type="cellIs" dxfId="605" priority="605" operator="equal">
      <formula>"NA"</formula>
    </cfRule>
    <cfRule type="cellIs" dxfId="604" priority="606" operator="equal">
      <formula>"NA"</formula>
    </cfRule>
  </conditionalFormatting>
  <conditionalFormatting sqref="F109:F112">
    <cfRule type="cellIs" dxfId="603" priority="603" operator="equal">
      <formula>"NA"</formula>
    </cfRule>
    <cfRule type="cellIs" dxfId="602" priority="604" operator="equal">
      <formula>"NA"</formula>
    </cfRule>
  </conditionalFormatting>
  <conditionalFormatting sqref="F109:F112">
    <cfRule type="cellIs" dxfId="601" priority="601" operator="equal">
      <formula>"NA"</formula>
    </cfRule>
    <cfRule type="cellIs" dxfId="600" priority="602" operator="equal">
      <formula>"NA"</formula>
    </cfRule>
  </conditionalFormatting>
  <conditionalFormatting sqref="E116:E119">
    <cfRule type="cellIs" dxfId="599" priority="595" operator="equal">
      <formula>"NA"</formula>
    </cfRule>
    <cfRule type="cellIs" dxfId="598" priority="596" operator="equal">
      <formula>"NA"</formula>
    </cfRule>
  </conditionalFormatting>
  <conditionalFormatting sqref="E116:E119">
    <cfRule type="cellIs" dxfId="597" priority="599" operator="equal">
      <formula>"NA"</formula>
    </cfRule>
    <cfRule type="cellIs" dxfId="596" priority="600" operator="equal">
      <formula>"NA"</formula>
    </cfRule>
  </conditionalFormatting>
  <conditionalFormatting sqref="E116:E119">
    <cfRule type="cellIs" dxfId="595" priority="597" operator="equal">
      <formula>"NA"</formula>
    </cfRule>
    <cfRule type="cellIs" dxfId="594" priority="598" operator="equal">
      <formula>"NA"</formula>
    </cfRule>
  </conditionalFormatting>
  <conditionalFormatting sqref="F116:F119">
    <cfRule type="cellIs" dxfId="593" priority="593" operator="equal">
      <formula>"NA"</formula>
    </cfRule>
    <cfRule type="cellIs" dxfId="592" priority="594" operator="equal">
      <formula>"NA"</formula>
    </cfRule>
  </conditionalFormatting>
  <conditionalFormatting sqref="F116:F119">
    <cfRule type="cellIs" dxfId="591" priority="591" operator="equal">
      <formula>"NA"</formula>
    </cfRule>
    <cfRule type="cellIs" dxfId="590" priority="592" operator="equal">
      <formula>"NA"</formula>
    </cfRule>
  </conditionalFormatting>
  <conditionalFormatting sqref="F116:F119">
    <cfRule type="cellIs" dxfId="589" priority="589" operator="equal">
      <formula>"NA"</formula>
    </cfRule>
    <cfRule type="cellIs" dxfId="588" priority="590" operator="equal">
      <formula>"NA"</formula>
    </cfRule>
  </conditionalFormatting>
  <conditionalFormatting sqref="E123:E126">
    <cfRule type="cellIs" dxfId="587" priority="583" operator="equal">
      <formula>"NA"</formula>
    </cfRule>
    <cfRule type="cellIs" dxfId="586" priority="584" operator="equal">
      <formula>"NA"</formula>
    </cfRule>
  </conditionalFormatting>
  <conditionalFormatting sqref="E123:E126">
    <cfRule type="cellIs" dxfId="585" priority="587" operator="equal">
      <formula>"NA"</formula>
    </cfRule>
    <cfRule type="cellIs" dxfId="584" priority="588" operator="equal">
      <formula>"NA"</formula>
    </cfRule>
  </conditionalFormatting>
  <conditionalFormatting sqref="E123:E126">
    <cfRule type="cellIs" dxfId="583" priority="585" operator="equal">
      <formula>"NA"</formula>
    </cfRule>
    <cfRule type="cellIs" dxfId="582" priority="586" operator="equal">
      <formula>"NA"</formula>
    </cfRule>
  </conditionalFormatting>
  <conditionalFormatting sqref="F123:F126">
    <cfRule type="cellIs" dxfId="581" priority="581" operator="equal">
      <formula>"NA"</formula>
    </cfRule>
    <cfRule type="cellIs" dxfId="580" priority="582" operator="equal">
      <formula>"NA"</formula>
    </cfRule>
  </conditionalFormatting>
  <conditionalFormatting sqref="F123:F126">
    <cfRule type="cellIs" dxfId="579" priority="579" operator="equal">
      <formula>"NA"</formula>
    </cfRule>
    <cfRule type="cellIs" dxfId="578" priority="580" operator="equal">
      <formula>"NA"</formula>
    </cfRule>
  </conditionalFormatting>
  <conditionalFormatting sqref="F123:F126">
    <cfRule type="cellIs" dxfId="577" priority="577" operator="equal">
      <formula>"NA"</formula>
    </cfRule>
    <cfRule type="cellIs" dxfId="576" priority="578" operator="equal">
      <formula>"NA"</formula>
    </cfRule>
  </conditionalFormatting>
  <conditionalFormatting sqref="E130:E133">
    <cfRule type="cellIs" dxfId="575" priority="571" operator="equal">
      <formula>"NA"</formula>
    </cfRule>
    <cfRule type="cellIs" dxfId="574" priority="572" operator="equal">
      <formula>"NA"</formula>
    </cfRule>
  </conditionalFormatting>
  <conditionalFormatting sqref="E130:E133">
    <cfRule type="cellIs" dxfId="573" priority="575" operator="equal">
      <formula>"NA"</formula>
    </cfRule>
    <cfRule type="cellIs" dxfId="572" priority="576" operator="equal">
      <formula>"NA"</formula>
    </cfRule>
  </conditionalFormatting>
  <conditionalFormatting sqref="E130:E133">
    <cfRule type="cellIs" dxfId="571" priority="573" operator="equal">
      <formula>"NA"</formula>
    </cfRule>
    <cfRule type="cellIs" dxfId="570" priority="574" operator="equal">
      <formula>"NA"</formula>
    </cfRule>
  </conditionalFormatting>
  <conditionalFormatting sqref="F130:F133">
    <cfRule type="cellIs" dxfId="569" priority="569" operator="equal">
      <formula>"NA"</formula>
    </cfRule>
    <cfRule type="cellIs" dxfId="568" priority="570" operator="equal">
      <formula>"NA"</formula>
    </cfRule>
  </conditionalFormatting>
  <conditionalFormatting sqref="F130:F133">
    <cfRule type="cellIs" dxfId="567" priority="567" operator="equal">
      <formula>"NA"</formula>
    </cfRule>
    <cfRule type="cellIs" dxfId="566" priority="568" operator="equal">
      <formula>"NA"</formula>
    </cfRule>
  </conditionalFormatting>
  <conditionalFormatting sqref="F130:F133">
    <cfRule type="cellIs" dxfId="565" priority="565" operator="equal">
      <formula>"NA"</formula>
    </cfRule>
    <cfRule type="cellIs" dxfId="564" priority="566" operator="equal">
      <formula>"NA"</formula>
    </cfRule>
  </conditionalFormatting>
  <conditionalFormatting sqref="E137:E140">
    <cfRule type="cellIs" dxfId="563" priority="559" operator="equal">
      <formula>"NA"</formula>
    </cfRule>
    <cfRule type="cellIs" dxfId="562" priority="560" operator="equal">
      <formula>"NA"</formula>
    </cfRule>
  </conditionalFormatting>
  <conditionalFormatting sqref="E137:E140">
    <cfRule type="cellIs" dxfId="561" priority="563" operator="equal">
      <formula>"NA"</formula>
    </cfRule>
    <cfRule type="cellIs" dxfId="560" priority="564" operator="equal">
      <formula>"NA"</formula>
    </cfRule>
  </conditionalFormatting>
  <conditionalFormatting sqref="E137:E140">
    <cfRule type="cellIs" dxfId="559" priority="561" operator="equal">
      <formula>"NA"</formula>
    </cfRule>
    <cfRule type="cellIs" dxfId="558" priority="562" operator="equal">
      <formula>"NA"</formula>
    </cfRule>
  </conditionalFormatting>
  <conditionalFormatting sqref="F137:F140">
    <cfRule type="cellIs" dxfId="557" priority="557" operator="equal">
      <formula>"NA"</formula>
    </cfRule>
    <cfRule type="cellIs" dxfId="556" priority="558" operator="equal">
      <formula>"NA"</formula>
    </cfRule>
  </conditionalFormatting>
  <conditionalFormatting sqref="F137:F140">
    <cfRule type="cellIs" dxfId="555" priority="555" operator="equal">
      <formula>"NA"</formula>
    </cfRule>
    <cfRule type="cellIs" dxfId="554" priority="556" operator="equal">
      <formula>"NA"</formula>
    </cfRule>
  </conditionalFormatting>
  <conditionalFormatting sqref="F137:F140">
    <cfRule type="cellIs" dxfId="553" priority="553" operator="equal">
      <formula>"NA"</formula>
    </cfRule>
    <cfRule type="cellIs" dxfId="552" priority="554" operator="equal">
      <formula>"NA"</formula>
    </cfRule>
  </conditionalFormatting>
  <conditionalFormatting sqref="E144:E147">
    <cfRule type="cellIs" dxfId="551" priority="547" operator="equal">
      <formula>"NA"</formula>
    </cfRule>
    <cfRule type="cellIs" dxfId="550" priority="548" operator="equal">
      <formula>"NA"</formula>
    </cfRule>
  </conditionalFormatting>
  <conditionalFormatting sqref="E144:E147">
    <cfRule type="cellIs" dxfId="549" priority="551" operator="equal">
      <formula>"NA"</formula>
    </cfRule>
    <cfRule type="cellIs" dxfId="548" priority="552" operator="equal">
      <formula>"NA"</formula>
    </cfRule>
  </conditionalFormatting>
  <conditionalFormatting sqref="E144:E147">
    <cfRule type="cellIs" dxfId="547" priority="549" operator="equal">
      <formula>"NA"</formula>
    </cfRule>
    <cfRule type="cellIs" dxfId="546" priority="550" operator="equal">
      <formula>"NA"</formula>
    </cfRule>
  </conditionalFormatting>
  <conditionalFormatting sqref="F144:F147">
    <cfRule type="cellIs" dxfId="545" priority="545" operator="equal">
      <formula>"NA"</formula>
    </cfRule>
    <cfRule type="cellIs" dxfId="544" priority="546" operator="equal">
      <formula>"NA"</formula>
    </cfRule>
  </conditionalFormatting>
  <conditionalFormatting sqref="F144:F147">
    <cfRule type="cellIs" dxfId="543" priority="543" operator="equal">
      <formula>"NA"</formula>
    </cfRule>
    <cfRule type="cellIs" dxfId="542" priority="544" operator="equal">
      <formula>"NA"</formula>
    </cfRule>
  </conditionalFormatting>
  <conditionalFormatting sqref="F144:F147">
    <cfRule type="cellIs" dxfId="541" priority="541" operator="equal">
      <formula>"NA"</formula>
    </cfRule>
    <cfRule type="cellIs" dxfId="540" priority="542" operator="equal">
      <formula>"NA"</formula>
    </cfRule>
  </conditionalFormatting>
  <conditionalFormatting sqref="E151:E154">
    <cfRule type="cellIs" dxfId="539" priority="535" operator="equal">
      <formula>"NA"</formula>
    </cfRule>
    <cfRule type="cellIs" dxfId="538" priority="536" operator="equal">
      <formula>"NA"</formula>
    </cfRule>
  </conditionalFormatting>
  <conditionalFormatting sqref="E151:E154">
    <cfRule type="cellIs" dxfId="537" priority="539" operator="equal">
      <formula>"NA"</formula>
    </cfRule>
    <cfRule type="cellIs" dxfId="536" priority="540" operator="equal">
      <formula>"NA"</formula>
    </cfRule>
  </conditionalFormatting>
  <conditionalFormatting sqref="E151:E154">
    <cfRule type="cellIs" dxfId="535" priority="537" operator="equal">
      <formula>"NA"</formula>
    </cfRule>
    <cfRule type="cellIs" dxfId="534" priority="538" operator="equal">
      <formula>"NA"</formula>
    </cfRule>
  </conditionalFormatting>
  <conditionalFormatting sqref="F151:F154">
    <cfRule type="cellIs" dxfId="533" priority="533" operator="equal">
      <formula>"NA"</formula>
    </cfRule>
    <cfRule type="cellIs" dxfId="532" priority="534" operator="equal">
      <formula>"NA"</formula>
    </cfRule>
  </conditionalFormatting>
  <conditionalFormatting sqref="F151:F154">
    <cfRule type="cellIs" dxfId="531" priority="531" operator="equal">
      <formula>"NA"</formula>
    </cfRule>
    <cfRule type="cellIs" dxfId="530" priority="532" operator="equal">
      <formula>"NA"</formula>
    </cfRule>
  </conditionalFormatting>
  <conditionalFormatting sqref="F151:F154">
    <cfRule type="cellIs" dxfId="529" priority="529" operator="equal">
      <formula>"NA"</formula>
    </cfRule>
    <cfRule type="cellIs" dxfId="528" priority="530" operator="equal">
      <formula>"NA"</formula>
    </cfRule>
  </conditionalFormatting>
  <conditionalFormatting sqref="E159:E162">
    <cfRule type="cellIs" dxfId="527" priority="523" operator="equal">
      <formula>"NA"</formula>
    </cfRule>
    <cfRule type="cellIs" dxfId="526" priority="524" operator="equal">
      <formula>"NA"</formula>
    </cfRule>
  </conditionalFormatting>
  <conditionalFormatting sqref="E159:E162">
    <cfRule type="cellIs" dxfId="525" priority="527" operator="equal">
      <formula>"NA"</formula>
    </cfRule>
    <cfRule type="cellIs" dxfId="524" priority="528" operator="equal">
      <formula>"NA"</formula>
    </cfRule>
  </conditionalFormatting>
  <conditionalFormatting sqref="E159:E162">
    <cfRule type="cellIs" dxfId="523" priority="525" operator="equal">
      <formula>"NA"</formula>
    </cfRule>
    <cfRule type="cellIs" dxfId="522" priority="526" operator="equal">
      <formula>"NA"</formula>
    </cfRule>
  </conditionalFormatting>
  <conditionalFormatting sqref="F159:F162">
    <cfRule type="cellIs" dxfId="521" priority="521" operator="equal">
      <formula>"NA"</formula>
    </cfRule>
    <cfRule type="cellIs" dxfId="520" priority="522" operator="equal">
      <formula>"NA"</formula>
    </cfRule>
  </conditionalFormatting>
  <conditionalFormatting sqref="F159:F162">
    <cfRule type="cellIs" dxfId="519" priority="519" operator="equal">
      <formula>"NA"</formula>
    </cfRule>
    <cfRule type="cellIs" dxfId="518" priority="520" operator="equal">
      <formula>"NA"</formula>
    </cfRule>
  </conditionalFormatting>
  <conditionalFormatting sqref="F159:F162">
    <cfRule type="cellIs" dxfId="517" priority="517" operator="equal">
      <formula>"NA"</formula>
    </cfRule>
    <cfRule type="cellIs" dxfId="516" priority="518" operator="equal">
      <formula>"NA"</formula>
    </cfRule>
  </conditionalFormatting>
  <conditionalFormatting sqref="E166:E169">
    <cfRule type="cellIs" dxfId="515" priority="511" operator="equal">
      <formula>"NA"</formula>
    </cfRule>
    <cfRule type="cellIs" dxfId="514" priority="512" operator="equal">
      <formula>"NA"</formula>
    </cfRule>
  </conditionalFormatting>
  <conditionalFormatting sqref="E166:E169">
    <cfRule type="cellIs" dxfId="513" priority="515" operator="equal">
      <formula>"NA"</formula>
    </cfRule>
    <cfRule type="cellIs" dxfId="512" priority="516" operator="equal">
      <formula>"NA"</formula>
    </cfRule>
  </conditionalFormatting>
  <conditionalFormatting sqref="E166:E169">
    <cfRule type="cellIs" dxfId="511" priority="513" operator="equal">
      <formula>"NA"</formula>
    </cfRule>
    <cfRule type="cellIs" dxfId="510" priority="514" operator="equal">
      <formula>"NA"</formula>
    </cfRule>
  </conditionalFormatting>
  <conditionalFormatting sqref="F166:F169">
    <cfRule type="cellIs" dxfId="509" priority="509" operator="equal">
      <formula>"NA"</formula>
    </cfRule>
    <cfRule type="cellIs" dxfId="508" priority="510" operator="equal">
      <formula>"NA"</formula>
    </cfRule>
  </conditionalFormatting>
  <conditionalFormatting sqref="F166:F169">
    <cfRule type="cellIs" dxfId="507" priority="507" operator="equal">
      <formula>"NA"</formula>
    </cfRule>
    <cfRule type="cellIs" dxfId="506" priority="508" operator="equal">
      <formula>"NA"</formula>
    </cfRule>
  </conditionalFormatting>
  <conditionalFormatting sqref="F166:F169">
    <cfRule type="cellIs" dxfId="505" priority="505" operator="equal">
      <formula>"NA"</formula>
    </cfRule>
    <cfRule type="cellIs" dxfId="504" priority="506" operator="equal">
      <formula>"NA"</formula>
    </cfRule>
  </conditionalFormatting>
  <conditionalFormatting sqref="E173:E176">
    <cfRule type="cellIs" dxfId="503" priority="499" operator="equal">
      <formula>"NA"</formula>
    </cfRule>
    <cfRule type="cellIs" dxfId="502" priority="500" operator="equal">
      <formula>"NA"</formula>
    </cfRule>
  </conditionalFormatting>
  <conditionalFormatting sqref="E173:E176">
    <cfRule type="cellIs" dxfId="501" priority="503" operator="equal">
      <formula>"NA"</formula>
    </cfRule>
    <cfRule type="cellIs" dxfId="500" priority="504" operator="equal">
      <formula>"NA"</formula>
    </cfRule>
  </conditionalFormatting>
  <conditionalFormatting sqref="E173:E176">
    <cfRule type="cellIs" dxfId="499" priority="501" operator="equal">
      <formula>"NA"</formula>
    </cfRule>
    <cfRule type="cellIs" dxfId="498" priority="502" operator="equal">
      <formula>"NA"</formula>
    </cfRule>
  </conditionalFormatting>
  <conditionalFormatting sqref="F173:F176">
    <cfRule type="cellIs" dxfId="497" priority="497" operator="equal">
      <formula>"NA"</formula>
    </cfRule>
    <cfRule type="cellIs" dxfId="496" priority="498" operator="equal">
      <formula>"NA"</formula>
    </cfRule>
  </conditionalFormatting>
  <conditionalFormatting sqref="F173:F176">
    <cfRule type="cellIs" dxfId="495" priority="495" operator="equal">
      <formula>"NA"</formula>
    </cfRule>
    <cfRule type="cellIs" dxfId="494" priority="496" operator="equal">
      <formula>"NA"</formula>
    </cfRule>
  </conditionalFormatting>
  <conditionalFormatting sqref="F173:F176">
    <cfRule type="cellIs" dxfId="493" priority="493" operator="equal">
      <formula>"NA"</formula>
    </cfRule>
    <cfRule type="cellIs" dxfId="492" priority="494" operator="equal">
      <formula>"NA"</formula>
    </cfRule>
  </conditionalFormatting>
  <conditionalFormatting sqref="E180:E183">
    <cfRule type="cellIs" dxfId="491" priority="487" operator="equal">
      <formula>"NA"</formula>
    </cfRule>
    <cfRule type="cellIs" dxfId="490" priority="488" operator="equal">
      <formula>"NA"</formula>
    </cfRule>
  </conditionalFormatting>
  <conditionalFormatting sqref="E180:E183">
    <cfRule type="cellIs" dxfId="489" priority="491" operator="equal">
      <formula>"NA"</formula>
    </cfRule>
    <cfRule type="cellIs" dxfId="488" priority="492" operator="equal">
      <formula>"NA"</formula>
    </cfRule>
  </conditionalFormatting>
  <conditionalFormatting sqref="E180:E183">
    <cfRule type="cellIs" dxfId="487" priority="489" operator="equal">
      <formula>"NA"</formula>
    </cfRule>
    <cfRule type="cellIs" dxfId="486" priority="490" operator="equal">
      <formula>"NA"</formula>
    </cfRule>
  </conditionalFormatting>
  <conditionalFormatting sqref="F180:F183">
    <cfRule type="cellIs" dxfId="485" priority="485" operator="equal">
      <formula>"NA"</formula>
    </cfRule>
    <cfRule type="cellIs" dxfId="484" priority="486" operator="equal">
      <formula>"NA"</formula>
    </cfRule>
  </conditionalFormatting>
  <conditionalFormatting sqref="F180:F183">
    <cfRule type="cellIs" dxfId="483" priority="483" operator="equal">
      <formula>"NA"</formula>
    </cfRule>
    <cfRule type="cellIs" dxfId="482" priority="484" operator="equal">
      <formula>"NA"</formula>
    </cfRule>
  </conditionalFormatting>
  <conditionalFormatting sqref="F180:F183">
    <cfRule type="cellIs" dxfId="481" priority="481" operator="equal">
      <formula>"NA"</formula>
    </cfRule>
    <cfRule type="cellIs" dxfId="480" priority="482" operator="equal">
      <formula>"NA"</formula>
    </cfRule>
  </conditionalFormatting>
  <conditionalFormatting sqref="E187:E190">
    <cfRule type="cellIs" dxfId="479" priority="475" operator="equal">
      <formula>"NA"</formula>
    </cfRule>
    <cfRule type="cellIs" dxfId="478" priority="476" operator="equal">
      <formula>"NA"</formula>
    </cfRule>
  </conditionalFormatting>
  <conditionalFormatting sqref="E187:E190">
    <cfRule type="cellIs" dxfId="477" priority="479" operator="equal">
      <formula>"NA"</formula>
    </cfRule>
    <cfRule type="cellIs" dxfId="476" priority="480" operator="equal">
      <formula>"NA"</formula>
    </cfRule>
  </conditionalFormatting>
  <conditionalFormatting sqref="E187:E190">
    <cfRule type="cellIs" dxfId="475" priority="477" operator="equal">
      <formula>"NA"</formula>
    </cfRule>
    <cfRule type="cellIs" dxfId="474" priority="478" operator="equal">
      <formula>"NA"</formula>
    </cfRule>
  </conditionalFormatting>
  <conditionalFormatting sqref="F187:F190">
    <cfRule type="cellIs" dxfId="473" priority="473" operator="equal">
      <formula>"NA"</formula>
    </cfRule>
    <cfRule type="cellIs" dxfId="472" priority="474" operator="equal">
      <formula>"NA"</formula>
    </cfRule>
  </conditionalFormatting>
  <conditionalFormatting sqref="F187:F190">
    <cfRule type="cellIs" dxfId="471" priority="471" operator="equal">
      <formula>"NA"</formula>
    </cfRule>
    <cfRule type="cellIs" dxfId="470" priority="472" operator="equal">
      <formula>"NA"</formula>
    </cfRule>
  </conditionalFormatting>
  <conditionalFormatting sqref="F187:F190">
    <cfRule type="cellIs" dxfId="469" priority="469" operator="equal">
      <formula>"NA"</formula>
    </cfRule>
    <cfRule type="cellIs" dxfId="468" priority="470" operator="equal">
      <formula>"NA"</formula>
    </cfRule>
  </conditionalFormatting>
  <conditionalFormatting sqref="E194:E197">
    <cfRule type="cellIs" dxfId="467" priority="463" operator="equal">
      <formula>"NA"</formula>
    </cfRule>
    <cfRule type="cellIs" dxfId="466" priority="464" operator="equal">
      <formula>"NA"</formula>
    </cfRule>
  </conditionalFormatting>
  <conditionalFormatting sqref="E194:E197">
    <cfRule type="cellIs" dxfId="465" priority="467" operator="equal">
      <formula>"NA"</formula>
    </cfRule>
    <cfRule type="cellIs" dxfId="464" priority="468" operator="equal">
      <formula>"NA"</formula>
    </cfRule>
  </conditionalFormatting>
  <conditionalFormatting sqref="E194:E197">
    <cfRule type="cellIs" dxfId="463" priority="465" operator="equal">
      <formula>"NA"</formula>
    </cfRule>
    <cfRule type="cellIs" dxfId="462" priority="466" operator="equal">
      <formula>"NA"</formula>
    </cfRule>
  </conditionalFormatting>
  <conditionalFormatting sqref="F194:F197">
    <cfRule type="cellIs" dxfId="461" priority="461" operator="equal">
      <formula>"NA"</formula>
    </cfRule>
    <cfRule type="cellIs" dxfId="460" priority="462" operator="equal">
      <formula>"NA"</formula>
    </cfRule>
  </conditionalFormatting>
  <conditionalFormatting sqref="F194:F197">
    <cfRule type="cellIs" dxfId="459" priority="459" operator="equal">
      <formula>"NA"</formula>
    </cfRule>
    <cfRule type="cellIs" dxfId="458" priority="460" operator="equal">
      <formula>"NA"</formula>
    </cfRule>
  </conditionalFormatting>
  <conditionalFormatting sqref="F194:F197">
    <cfRule type="cellIs" dxfId="457" priority="457" operator="equal">
      <formula>"NA"</formula>
    </cfRule>
    <cfRule type="cellIs" dxfId="456" priority="458" operator="equal">
      <formula>"NA"</formula>
    </cfRule>
  </conditionalFormatting>
  <conditionalFormatting sqref="E201:E204">
    <cfRule type="cellIs" dxfId="455" priority="451" operator="equal">
      <formula>"NA"</formula>
    </cfRule>
    <cfRule type="cellIs" dxfId="454" priority="452" operator="equal">
      <formula>"NA"</formula>
    </cfRule>
  </conditionalFormatting>
  <conditionalFormatting sqref="E201:E204">
    <cfRule type="cellIs" dxfId="453" priority="455" operator="equal">
      <formula>"NA"</formula>
    </cfRule>
    <cfRule type="cellIs" dxfId="452" priority="456" operator="equal">
      <formula>"NA"</formula>
    </cfRule>
  </conditionalFormatting>
  <conditionalFormatting sqref="E201:E204">
    <cfRule type="cellIs" dxfId="451" priority="453" operator="equal">
      <formula>"NA"</formula>
    </cfRule>
    <cfRule type="cellIs" dxfId="450" priority="454" operator="equal">
      <formula>"NA"</formula>
    </cfRule>
  </conditionalFormatting>
  <conditionalFormatting sqref="F201:F204">
    <cfRule type="cellIs" dxfId="449" priority="449" operator="equal">
      <formula>"NA"</formula>
    </cfRule>
    <cfRule type="cellIs" dxfId="448" priority="450" operator="equal">
      <formula>"NA"</formula>
    </cfRule>
  </conditionalFormatting>
  <conditionalFormatting sqref="F201:F204">
    <cfRule type="cellIs" dxfId="447" priority="447" operator="equal">
      <formula>"NA"</formula>
    </cfRule>
    <cfRule type="cellIs" dxfId="446" priority="448" operator="equal">
      <formula>"NA"</formula>
    </cfRule>
  </conditionalFormatting>
  <conditionalFormatting sqref="F201:F204">
    <cfRule type="cellIs" dxfId="445" priority="445" operator="equal">
      <formula>"NA"</formula>
    </cfRule>
    <cfRule type="cellIs" dxfId="444" priority="446" operator="equal">
      <formula>"NA"</formula>
    </cfRule>
  </conditionalFormatting>
  <conditionalFormatting sqref="E208:E211">
    <cfRule type="cellIs" dxfId="443" priority="439" operator="equal">
      <formula>"NA"</formula>
    </cfRule>
    <cfRule type="cellIs" dxfId="442" priority="440" operator="equal">
      <formula>"NA"</formula>
    </cfRule>
  </conditionalFormatting>
  <conditionalFormatting sqref="E208:E211">
    <cfRule type="cellIs" dxfId="441" priority="443" operator="equal">
      <formula>"NA"</formula>
    </cfRule>
    <cfRule type="cellIs" dxfId="440" priority="444" operator="equal">
      <formula>"NA"</formula>
    </cfRule>
  </conditionalFormatting>
  <conditionalFormatting sqref="E208:E211">
    <cfRule type="cellIs" dxfId="439" priority="441" operator="equal">
      <formula>"NA"</formula>
    </cfRule>
    <cfRule type="cellIs" dxfId="438" priority="442" operator="equal">
      <formula>"NA"</formula>
    </cfRule>
  </conditionalFormatting>
  <conditionalFormatting sqref="F208:F211">
    <cfRule type="cellIs" dxfId="437" priority="437" operator="equal">
      <formula>"NA"</formula>
    </cfRule>
    <cfRule type="cellIs" dxfId="436" priority="438" operator="equal">
      <formula>"NA"</formula>
    </cfRule>
  </conditionalFormatting>
  <conditionalFormatting sqref="F208:F211">
    <cfRule type="cellIs" dxfId="435" priority="435" operator="equal">
      <formula>"NA"</formula>
    </cfRule>
    <cfRule type="cellIs" dxfId="434" priority="436" operator="equal">
      <formula>"NA"</formula>
    </cfRule>
  </conditionalFormatting>
  <conditionalFormatting sqref="F208:F211">
    <cfRule type="cellIs" dxfId="433" priority="433" operator="equal">
      <formula>"NA"</formula>
    </cfRule>
    <cfRule type="cellIs" dxfId="432" priority="434" operator="equal">
      <formula>"NA"</formula>
    </cfRule>
  </conditionalFormatting>
  <conditionalFormatting sqref="E215:E218">
    <cfRule type="cellIs" dxfId="431" priority="427" operator="equal">
      <formula>"NA"</formula>
    </cfRule>
    <cfRule type="cellIs" dxfId="430" priority="428" operator="equal">
      <formula>"NA"</formula>
    </cfRule>
  </conditionalFormatting>
  <conditionalFormatting sqref="E215:E218">
    <cfRule type="cellIs" dxfId="429" priority="431" operator="equal">
      <formula>"NA"</formula>
    </cfRule>
    <cfRule type="cellIs" dxfId="428" priority="432" operator="equal">
      <formula>"NA"</formula>
    </cfRule>
  </conditionalFormatting>
  <conditionalFormatting sqref="E215:E218">
    <cfRule type="cellIs" dxfId="427" priority="429" operator="equal">
      <formula>"NA"</formula>
    </cfRule>
    <cfRule type="cellIs" dxfId="426" priority="430" operator="equal">
      <formula>"NA"</formula>
    </cfRule>
  </conditionalFormatting>
  <conditionalFormatting sqref="F215:F218">
    <cfRule type="cellIs" dxfId="425" priority="425" operator="equal">
      <formula>"NA"</formula>
    </cfRule>
    <cfRule type="cellIs" dxfId="424" priority="426" operator="equal">
      <formula>"NA"</formula>
    </cfRule>
  </conditionalFormatting>
  <conditionalFormatting sqref="F215:F218">
    <cfRule type="cellIs" dxfId="423" priority="423" operator="equal">
      <formula>"NA"</formula>
    </cfRule>
    <cfRule type="cellIs" dxfId="422" priority="424" operator="equal">
      <formula>"NA"</formula>
    </cfRule>
  </conditionalFormatting>
  <conditionalFormatting sqref="F215:F218">
    <cfRule type="cellIs" dxfId="421" priority="421" operator="equal">
      <formula>"NA"</formula>
    </cfRule>
    <cfRule type="cellIs" dxfId="420" priority="422" operator="equal">
      <formula>"NA"</formula>
    </cfRule>
  </conditionalFormatting>
  <conditionalFormatting sqref="E222:E225">
    <cfRule type="cellIs" dxfId="419" priority="415" operator="equal">
      <formula>"NA"</formula>
    </cfRule>
    <cfRule type="cellIs" dxfId="418" priority="416" operator="equal">
      <formula>"NA"</formula>
    </cfRule>
  </conditionalFormatting>
  <conditionalFormatting sqref="E222:E225">
    <cfRule type="cellIs" dxfId="417" priority="419" operator="equal">
      <formula>"NA"</formula>
    </cfRule>
    <cfRule type="cellIs" dxfId="416" priority="420" operator="equal">
      <formula>"NA"</formula>
    </cfRule>
  </conditionalFormatting>
  <conditionalFormatting sqref="E222:E225">
    <cfRule type="cellIs" dxfId="415" priority="417" operator="equal">
      <formula>"NA"</formula>
    </cfRule>
    <cfRule type="cellIs" dxfId="414" priority="418" operator="equal">
      <formula>"NA"</formula>
    </cfRule>
  </conditionalFormatting>
  <conditionalFormatting sqref="F222:F225">
    <cfRule type="cellIs" dxfId="413" priority="413" operator="equal">
      <formula>"NA"</formula>
    </cfRule>
    <cfRule type="cellIs" dxfId="412" priority="414" operator="equal">
      <formula>"NA"</formula>
    </cfRule>
  </conditionalFormatting>
  <conditionalFormatting sqref="F222:F225">
    <cfRule type="cellIs" dxfId="411" priority="411" operator="equal">
      <formula>"NA"</formula>
    </cfRule>
    <cfRule type="cellIs" dxfId="410" priority="412" operator="equal">
      <formula>"NA"</formula>
    </cfRule>
  </conditionalFormatting>
  <conditionalFormatting sqref="F222:F225">
    <cfRule type="cellIs" dxfId="409" priority="409" operator="equal">
      <formula>"NA"</formula>
    </cfRule>
    <cfRule type="cellIs" dxfId="408" priority="410" operator="equal">
      <formula>"NA"</formula>
    </cfRule>
  </conditionalFormatting>
  <conditionalFormatting sqref="E229:E232">
    <cfRule type="cellIs" dxfId="407" priority="403" operator="equal">
      <formula>"NA"</formula>
    </cfRule>
    <cfRule type="cellIs" dxfId="406" priority="404" operator="equal">
      <formula>"NA"</formula>
    </cfRule>
  </conditionalFormatting>
  <conditionalFormatting sqref="E229:E232">
    <cfRule type="cellIs" dxfId="405" priority="407" operator="equal">
      <formula>"NA"</formula>
    </cfRule>
    <cfRule type="cellIs" dxfId="404" priority="408" operator="equal">
      <formula>"NA"</formula>
    </cfRule>
  </conditionalFormatting>
  <conditionalFormatting sqref="E229:E232">
    <cfRule type="cellIs" dxfId="403" priority="405" operator="equal">
      <formula>"NA"</formula>
    </cfRule>
    <cfRule type="cellIs" dxfId="402" priority="406" operator="equal">
      <formula>"NA"</formula>
    </cfRule>
  </conditionalFormatting>
  <conditionalFormatting sqref="F229:F232">
    <cfRule type="cellIs" dxfId="401" priority="401" operator="equal">
      <formula>"NA"</formula>
    </cfRule>
    <cfRule type="cellIs" dxfId="400" priority="402" operator="equal">
      <formula>"NA"</formula>
    </cfRule>
  </conditionalFormatting>
  <conditionalFormatting sqref="F229:F232">
    <cfRule type="cellIs" dxfId="399" priority="399" operator="equal">
      <formula>"NA"</formula>
    </cfRule>
    <cfRule type="cellIs" dxfId="398" priority="400" operator="equal">
      <formula>"NA"</formula>
    </cfRule>
  </conditionalFormatting>
  <conditionalFormatting sqref="F229:F232">
    <cfRule type="cellIs" dxfId="397" priority="397" operator="equal">
      <formula>"NA"</formula>
    </cfRule>
    <cfRule type="cellIs" dxfId="396" priority="398" operator="equal">
      <formula>"NA"</formula>
    </cfRule>
  </conditionalFormatting>
  <conditionalFormatting sqref="E236:E239">
    <cfRule type="cellIs" dxfId="395" priority="391" operator="equal">
      <formula>"NA"</formula>
    </cfRule>
    <cfRule type="cellIs" dxfId="394" priority="392" operator="equal">
      <formula>"NA"</formula>
    </cfRule>
  </conditionalFormatting>
  <conditionalFormatting sqref="E236:E239">
    <cfRule type="cellIs" dxfId="393" priority="395" operator="equal">
      <formula>"NA"</formula>
    </cfRule>
    <cfRule type="cellIs" dxfId="392" priority="396" operator="equal">
      <formula>"NA"</formula>
    </cfRule>
  </conditionalFormatting>
  <conditionalFormatting sqref="E236:E239">
    <cfRule type="cellIs" dxfId="391" priority="393" operator="equal">
      <formula>"NA"</formula>
    </cfRule>
    <cfRule type="cellIs" dxfId="390" priority="394" operator="equal">
      <formula>"NA"</formula>
    </cfRule>
  </conditionalFormatting>
  <conditionalFormatting sqref="F236:F239">
    <cfRule type="cellIs" dxfId="389" priority="389" operator="equal">
      <formula>"NA"</formula>
    </cfRule>
    <cfRule type="cellIs" dxfId="388" priority="390" operator="equal">
      <formula>"NA"</formula>
    </cfRule>
  </conditionalFormatting>
  <conditionalFormatting sqref="F236:F239">
    <cfRule type="cellIs" dxfId="387" priority="387" operator="equal">
      <formula>"NA"</formula>
    </cfRule>
    <cfRule type="cellIs" dxfId="386" priority="388" operator="equal">
      <formula>"NA"</formula>
    </cfRule>
  </conditionalFormatting>
  <conditionalFormatting sqref="F236:F239">
    <cfRule type="cellIs" dxfId="385" priority="385" operator="equal">
      <formula>"NA"</formula>
    </cfRule>
    <cfRule type="cellIs" dxfId="384" priority="386" operator="equal">
      <formula>"NA"</formula>
    </cfRule>
  </conditionalFormatting>
  <conditionalFormatting sqref="E243:E246">
    <cfRule type="cellIs" dxfId="383" priority="379" operator="equal">
      <formula>"NA"</formula>
    </cfRule>
    <cfRule type="cellIs" dxfId="382" priority="380" operator="equal">
      <formula>"NA"</formula>
    </cfRule>
  </conditionalFormatting>
  <conditionalFormatting sqref="E243:E246">
    <cfRule type="cellIs" dxfId="381" priority="383" operator="equal">
      <formula>"NA"</formula>
    </cfRule>
    <cfRule type="cellIs" dxfId="380" priority="384" operator="equal">
      <formula>"NA"</formula>
    </cfRule>
  </conditionalFormatting>
  <conditionalFormatting sqref="E243:E246">
    <cfRule type="cellIs" dxfId="379" priority="381" operator="equal">
      <formula>"NA"</formula>
    </cfRule>
    <cfRule type="cellIs" dxfId="378" priority="382" operator="equal">
      <formula>"NA"</formula>
    </cfRule>
  </conditionalFormatting>
  <conditionalFormatting sqref="F243:F246">
    <cfRule type="cellIs" dxfId="377" priority="377" operator="equal">
      <formula>"NA"</formula>
    </cfRule>
    <cfRule type="cellIs" dxfId="376" priority="378" operator="equal">
      <formula>"NA"</formula>
    </cfRule>
  </conditionalFormatting>
  <conditionalFormatting sqref="F243:F246">
    <cfRule type="cellIs" dxfId="375" priority="375" operator="equal">
      <formula>"NA"</formula>
    </cfRule>
    <cfRule type="cellIs" dxfId="374" priority="376" operator="equal">
      <formula>"NA"</formula>
    </cfRule>
  </conditionalFormatting>
  <conditionalFormatting sqref="F243:F246">
    <cfRule type="cellIs" dxfId="373" priority="373" operator="equal">
      <formula>"NA"</formula>
    </cfRule>
    <cfRule type="cellIs" dxfId="372" priority="374" operator="equal">
      <formula>"NA"</formula>
    </cfRule>
  </conditionalFormatting>
  <conditionalFormatting sqref="E250:E253">
    <cfRule type="cellIs" dxfId="371" priority="367" operator="equal">
      <formula>"NA"</formula>
    </cfRule>
    <cfRule type="cellIs" dxfId="370" priority="368" operator="equal">
      <formula>"NA"</formula>
    </cfRule>
  </conditionalFormatting>
  <conditionalFormatting sqref="E250:E253">
    <cfRule type="cellIs" dxfId="369" priority="371" operator="equal">
      <formula>"NA"</formula>
    </cfRule>
    <cfRule type="cellIs" dxfId="368" priority="372" operator="equal">
      <formula>"NA"</formula>
    </cfRule>
  </conditionalFormatting>
  <conditionalFormatting sqref="E250:E253">
    <cfRule type="cellIs" dxfId="367" priority="369" operator="equal">
      <formula>"NA"</formula>
    </cfRule>
    <cfRule type="cellIs" dxfId="366" priority="370" operator="equal">
      <formula>"NA"</formula>
    </cfRule>
  </conditionalFormatting>
  <conditionalFormatting sqref="F250:F253">
    <cfRule type="cellIs" dxfId="365" priority="365" operator="equal">
      <formula>"NA"</formula>
    </cfRule>
    <cfRule type="cellIs" dxfId="364" priority="366" operator="equal">
      <formula>"NA"</formula>
    </cfRule>
  </conditionalFormatting>
  <conditionalFormatting sqref="F250:F253">
    <cfRule type="cellIs" dxfId="363" priority="363" operator="equal">
      <formula>"NA"</formula>
    </cfRule>
    <cfRule type="cellIs" dxfId="362" priority="364" operator="equal">
      <formula>"NA"</formula>
    </cfRule>
  </conditionalFormatting>
  <conditionalFormatting sqref="F250:F253">
    <cfRule type="cellIs" dxfId="361" priority="361" operator="equal">
      <formula>"NA"</formula>
    </cfRule>
    <cfRule type="cellIs" dxfId="360" priority="362" operator="equal">
      <formula>"NA"</formula>
    </cfRule>
  </conditionalFormatting>
  <conditionalFormatting sqref="E257:E260">
    <cfRule type="cellIs" dxfId="359" priority="355" operator="equal">
      <formula>"NA"</formula>
    </cfRule>
    <cfRule type="cellIs" dxfId="358" priority="356" operator="equal">
      <formula>"NA"</formula>
    </cfRule>
  </conditionalFormatting>
  <conditionalFormatting sqref="E257:E260">
    <cfRule type="cellIs" dxfId="357" priority="359" operator="equal">
      <formula>"NA"</formula>
    </cfRule>
    <cfRule type="cellIs" dxfId="356" priority="360" operator="equal">
      <formula>"NA"</formula>
    </cfRule>
  </conditionalFormatting>
  <conditionalFormatting sqref="E257:E260">
    <cfRule type="cellIs" dxfId="355" priority="357" operator="equal">
      <formula>"NA"</formula>
    </cfRule>
    <cfRule type="cellIs" dxfId="354" priority="358" operator="equal">
      <formula>"NA"</formula>
    </cfRule>
  </conditionalFormatting>
  <conditionalFormatting sqref="F257:F260">
    <cfRule type="cellIs" dxfId="353" priority="353" operator="equal">
      <formula>"NA"</formula>
    </cfRule>
    <cfRule type="cellIs" dxfId="352" priority="354" operator="equal">
      <formula>"NA"</formula>
    </cfRule>
  </conditionalFormatting>
  <conditionalFormatting sqref="F257:F260">
    <cfRule type="cellIs" dxfId="351" priority="351" operator="equal">
      <formula>"NA"</formula>
    </cfRule>
    <cfRule type="cellIs" dxfId="350" priority="352" operator="equal">
      <formula>"NA"</formula>
    </cfRule>
  </conditionalFormatting>
  <conditionalFormatting sqref="F257:F260">
    <cfRule type="cellIs" dxfId="349" priority="349" operator="equal">
      <formula>"NA"</formula>
    </cfRule>
    <cfRule type="cellIs" dxfId="348" priority="350" operator="equal">
      <formula>"NA"</formula>
    </cfRule>
  </conditionalFormatting>
  <conditionalFormatting sqref="E264:E267">
    <cfRule type="cellIs" dxfId="347" priority="343" operator="equal">
      <formula>"NA"</formula>
    </cfRule>
    <cfRule type="cellIs" dxfId="346" priority="344" operator="equal">
      <formula>"NA"</formula>
    </cfRule>
  </conditionalFormatting>
  <conditionalFormatting sqref="E264:E267">
    <cfRule type="cellIs" dxfId="345" priority="347" operator="equal">
      <formula>"NA"</formula>
    </cfRule>
    <cfRule type="cellIs" dxfId="344" priority="348" operator="equal">
      <formula>"NA"</formula>
    </cfRule>
  </conditionalFormatting>
  <conditionalFormatting sqref="E264:E267">
    <cfRule type="cellIs" dxfId="343" priority="345" operator="equal">
      <formula>"NA"</formula>
    </cfRule>
    <cfRule type="cellIs" dxfId="342" priority="346" operator="equal">
      <formula>"NA"</formula>
    </cfRule>
  </conditionalFormatting>
  <conditionalFormatting sqref="F264:F267">
    <cfRule type="cellIs" dxfId="341" priority="341" operator="equal">
      <formula>"NA"</formula>
    </cfRule>
    <cfRule type="cellIs" dxfId="340" priority="342" operator="equal">
      <formula>"NA"</formula>
    </cfRule>
  </conditionalFormatting>
  <conditionalFormatting sqref="F264:F267">
    <cfRule type="cellIs" dxfId="339" priority="339" operator="equal">
      <formula>"NA"</formula>
    </cfRule>
    <cfRule type="cellIs" dxfId="338" priority="340" operator="equal">
      <formula>"NA"</formula>
    </cfRule>
  </conditionalFormatting>
  <conditionalFormatting sqref="F264:F267">
    <cfRule type="cellIs" dxfId="337" priority="337" operator="equal">
      <formula>"NA"</formula>
    </cfRule>
    <cfRule type="cellIs" dxfId="336" priority="338" operator="equal">
      <formula>"NA"</formula>
    </cfRule>
  </conditionalFormatting>
  <conditionalFormatting sqref="E271:E274">
    <cfRule type="cellIs" dxfId="335" priority="331" operator="equal">
      <formula>"NA"</formula>
    </cfRule>
    <cfRule type="cellIs" dxfId="334" priority="332" operator="equal">
      <formula>"NA"</formula>
    </cfRule>
  </conditionalFormatting>
  <conditionalFormatting sqref="E271:E274">
    <cfRule type="cellIs" dxfId="333" priority="335" operator="equal">
      <formula>"NA"</formula>
    </cfRule>
    <cfRule type="cellIs" dxfId="332" priority="336" operator="equal">
      <formula>"NA"</formula>
    </cfRule>
  </conditionalFormatting>
  <conditionalFormatting sqref="E271:E274">
    <cfRule type="cellIs" dxfId="331" priority="333" operator="equal">
      <formula>"NA"</formula>
    </cfRule>
    <cfRule type="cellIs" dxfId="330" priority="334" operator="equal">
      <formula>"NA"</formula>
    </cfRule>
  </conditionalFormatting>
  <conditionalFormatting sqref="F271:F274">
    <cfRule type="cellIs" dxfId="329" priority="329" operator="equal">
      <formula>"NA"</formula>
    </cfRule>
    <cfRule type="cellIs" dxfId="328" priority="330" operator="equal">
      <formula>"NA"</formula>
    </cfRule>
  </conditionalFormatting>
  <conditionalFormatting sqref="F271:F274">
    <cfRule type="cellIs" dxfId="327" priority="327" operator="equal">
      <formula>"NA"</formula>
    </cfRule>
    <cfRule type="cellIs" dxfId="326" priority="328" operator="equal">
      <formula>"NA"</formula>
    </cfRule>
  </conditionalFormatting>
  <conditionalFormatting sqref="F271:F274">
    <cfRule type="cellIs" dxfId="325" priority="325" operator="equal">
      <formula>"NA"</formula>
    </cfRule>
    <cfRule type="cellIs" dxfId="324" priority="326" operator="equal">
      <formula>"NA"</formula>
    </cfRule>
  </conditionalFormatting>
  <conditionalFormatting sqref="E278:E281">
    <cfRule type="cellIs" dxfId="323" priority="319" operator="equal">
      <formula>"NA"</formula>
    </cfRule>
    <cfRule type="cellIs" dxfId="322" priority="320" operator="equal">
      <formula>"NA"</formula>
    </cfRule>
  </conditionalFormatting>
  <conditionalFormatting sqref="E278:E281">
    <cfRule type="cellIs" dxfId="321" priority="323" operator="equal">
      <formula>"NA"</formula>
    </cfRule>
    <cfRule type="cellIs" dxfId="320" priority="324" operator="equal">
      <formula>"NA"</formula>
    </cfRule>
  </conditionalFormatting>
  <conditionalFormatting sqref="E278:E281">
    <cfRule type="cellIs" dxfId="319" priority="321" operator="equal">
      <formula>"NA"</formula>
    </cfRule>
    <cfRule type="cellIs" dxfId="318" priority="322" operator="equal">
      <formula>"NA"</formula>
    </cfRule>
  </conditionalFormatting>
  <conditionalFormatting sqref="F278:F281">
    <cfRule type="cellIs" dxfId="317" priority="317" operator="equal">
      <formula>"NA"</formula>
    </cfRule>
    <cfRule type="cellIs" dxfId="316" priority="318" operator="equal">
      <formula>"NA"</formula>
    </cfRule>
  </conditionalFormatting>
  <conditionalFormatting sqref="F278:F281">
    <cfRule type="cellIs" dxfId="315" priority="315" operator="equal">
      <formula>"NA"</formula>
    </cfRule>
    <cfRule type="cellIs" dxfId="314" priority="316" operator="equal">
      <formula>"NA"</formula>
    </cfRule>
  </conditionalFormatting>
  <conditionalFormatting sqref="F278:F281">
    <cfRule type="cellIs" dxfId="313" priority="313" operator="equal">
      <formula>"NA"</formula>
    </cfRule>
    <cfRule type="cellIs" dxfId="312" priority="314" operator="equal">
      <formula>"NA"</formula>
    </cfRule>
  </conditionalFormatting>
  <conditionalFormatting sqref="E285:E288">
    <cfRule type="cellIs" dxfId="311" priority="307" operator="equal">
      <formula>"NA"</formula>
    </cfRule>
    <cfRule type="cellIs" dxfId="310" priority="308" operator="equal">
      <formula>"NA"</formula>
    </cfRule>
  </conditionalFormatting>
  <conditionalFormatting sqref="E285:E288">
    <cfRule type="cellIs" dxfId="309" priority="311" operator="equal">
      <formula>"NA"</formula>
    </cfRule>
    <cfRule type="cellIs" dxfId="308" priority="312" operator="equal">
      <formula>"NA"</formula>
    </cfRule>
  </conditionalFormatting>
  <conditionalFormatting sqref="E285:E288">
    <cfRule type="cellIs" dxfId="307" priority="309" operator="equal">
      <formula>"NA"</formula>
    </cfRule>
    <cfRule type="cellIs" dxfId="306" priority="310" operator="equal">
      <formula>"NA"</formula>
    </cfRule>
  </conditionalFormatting>
  <conditionalFormatting sqref="F285:F288">
    <cfRule type="cellIs" dxfId="305" priority="305" operator="equal">
      <formula>"NA"</formula>
    </cfRule>
    <cfRule type="cellIs" dxfId="304" priority="306" operator="equal">
      <formula>"NA"</formula>
    </cfRule>
  </conditionalFormatting>
  <conditionalFormatting sqref="F285:F288">
    <cfRule type="cellIs" dxfId="303" priority="303" operator="equal">
      <formula>"NA"</formula>
    </cfRule>
    <cfRule type="cellIs" dxfId="302" priority="304" operator="equal">
      <formula>"NA"</formula>
    </cfRule>
  </conditionalFormatting>
  <conditionalFormatting sqref="F285:F288">
    <cfRule type="cellIs" dxfId="301" priority="301" operator="equal">
      <formula>"NA"</formula>
    </cfRule>
    <cfRule type="cellIs" dxfId="300" priority="302" operator="equal">
      <formula>"NA"</formula>
    </cfRule>
  </conditionalFormatting>
  <conditionalFormatting sqref="E292:E295">
    <cfRule type="cellIs" dxfId="299" priority="295" operator="equal">
      <formula>"NA"</formula>
    </cfRule>
    <cfRule type="cellIs" dxfId="298" priority="296" operator="equal">
      <formula>"NA"</formula>
    </cfRule>
  </conditionalFormatting>
  <conditionalFormatting sqref="E292:E295">
    <cfRule type="cellIs" dxfId="297" priority="299" operator="equal">
      <formula>"NA"</formula>
    </cfRule>
    <cfRule type="cellIs" dxfId="296" priority="300" operator="equal">
      <formula>"NA"</formula>
    </cfRule>
  </conditionalFormatting>
  <conditionalFormatting sqref="E292:E295">
    <cfRule type="cellIs" dxfId="295" priority="297" operator="equal">
      <formula>"NA"</formula>
    </cfRule>
    <cfRule type="cellIs" dxfId="294" priority="298" operator="equal">
      <formula>"NA"</formula>
    </cfRule>
  </conditionalFormatting>
  <conditionalFormatting sqref="F292:F295">
    <cfRule type="cellIs" dxfId="293" priority="293" operator="equal">
      <formula>"NA"</formula>
    </cfRule>
    <cfRule type="cellIs" dxfId="292" priority="294" operator="equal">
      <formula>"NA"</formula>
    </cfRule>
  </conditionalFormatting>
  <conditionalFormatting sqref="F292:F295">
    <cfRule type="cellIs" dxfId="291" priority="291" operator="equal">
      <formula>"NA"</formula>
    </cfRule>
    <cfRule type="cellIs" dxfId="290" priority="292" operator="equal">
      <formula>"NA"</formula>
    </cfRule>
  </conditionalFormatting>
  <conditionalFormatting sqref="F292:F295">
    <cfRule type="cellIs" dxfId="289" priority="289" operator="equal">
      <formula>"NA"</formula>
    </cfRule>
    <cfRule type="cellIs" dxfId="288" priority="290" operator="equal">
      <formula>"NA"</formula>
    </cfRule>
  </conditionalFormatting>
  <conditionalFormatting sqref="E299:E302">
    <cfRule type="cellIs" dxfId="287" priority="283" operator="equal">
      <formula>"NA"</formula>
    </cfRule>
    <cfRule type="cellIs" dxfId="286" priority="284" operator="equal">
      <formula>"NA"</formula>
    </cfRule>
  </conditionalFormatting>
  <conditionalFormatting sqref="E299:E302">
    <cfRule type="cellIs" dxfId="285" priority="287" operator="equal">
      <formula>"NA"</formula>
    </cfRule>
    <cfRule type="cellIs" dxfId="284" priority="288" operator="equal">
      <formula>"NA"</formula>
    </cfRule>
  </conditionalFormatting>
  <conditionalFormatting sqref="E299:E302">
    <cfRule type="cellIs" dxfId="283" priority="285" operator="equal">
      <formula>"NA"</formula>
    </cfRule>
    <cfRule type="cellIs" dxfId="282" priority="286" operator="equal">
      <formula>"NA"</formula>
    </cfRule>
  </conditionalFormatting>
  <conditionalFormatting sqref="F299:F302">
    <cfRule type="cellIs" dxfId="281" priority="281" operator="equal">
      <formula>"NA"</formula>
    </cfRule>
    <cfRule type="cellIs" dxfId="280" priority="282" operator="equal">
      <formula>"NA"</formula>
    </cfRule>
  </conditionalFormatting>
  <conditionalFormatting sqref="F299:F302">
    <cfRule type="cellIs" dxfId="279" priority="279" operator="equal">
      <formula>"NA"</formula>
    </cfRule>
    <cfRule type="cellIs" dxfId="278" priority="280" operator="equal">
      <formula>"NA"</formula>
    </cfRule>
  </conditionalFormatting>
  <conditionalFormatting sqref="F299:F302">
    <cfRule type="cellIs" dxfId="277" priority="277" operator="equal">
      <formula>"NA"</formula>
    </cfRule>
    <cfRule type="cellIs" dxfId="276" priority="278" operator="equal">
      <formula>"NA"</formula>
    </cfRule>
  </conditionalFormatting>
  <conditionalFormatting sqref="E306:E309">
    <cfRule type="cellIs" dxfId="275" priority="271" operator="equal">
      <formula>"NA"</formula>
    </cfRule>
    <cfRule type="cellIs" dxfId="274" priority="272" operator="equal">
      <formula>"NA"</formula>
    </cfRule>
  </conditionalFormatting>
  <conditionalFormatting sqref="E306:E309">
    <cfRule type="cellIs" dxfId="273" priority="275" operator="equal">
      <formula>"NA"</formula>
    </cfRule>
    <cfRule type="cellIs" dxfId="272" priority="276" operator="equal">
      <formula>"NA"</formula>
    </cfRule>
  </conditionalFormatting>
  <conditionalFormatting sqref="E306:E309">
    <cfRule type="cellIs" dxfId="271" priority="273" operator="equal">
      <formula>"NA"</formula>
    </cfRule>
    <cfRule type="cellIs" dxfId="270" priority="274" operator="equal">
      <formula>"NA"</formula>
    </cfRule>
  </conditionalFormatting>
  <conditionalFormatting sqref="F306:F309">
    <cfRule type="cellIs" dxfId="269" priority="269" operator="equal">
      <formula>"NA"</formula>
    </cfRule>
    <cfRule type="cellIs" dxfId="268" priority="270" operator="equal">
      <formula>"NA"</formula>
    </cfRule>
  </conditionalFormatting>
  <conditionalFormatting sqref="F306:F309">
    <cfRule type="cellIs" dxfId="267" priority="267" operator="equal">
      <formula>"NA"</formula>
    </cfRule>
    <cfRule type="cellIs" dxfId="266" priority="268" operator="equal">
      <formula>"NA"</formula>
    </cfRule>
  </conditionalFormatting>
  <conditionalFormatting sqref="F306:F309">
    <cfRule type="cellIs" dxfId="265" priority="265" operator="equal">
      <formula>"NA"</formula>
    </cfRule>
    <cfRule type="cellIs" dxfId="264" priority="266" operator="equal">
      <formula>"NA"</formula>
    </cfRule>
  </conditionalFormatting>
  <conditionalFormatting sqref="E313:E316">
    <cfRule type="cellIs" dxfId="263" priority="259" operator="equal">
      <formula>"NA"</formula>
    </cfRule>
    <cfRule type="cellIs" dxfId="262" priority="260" operator="equal">
      <formula>"NA"</formula>
    </cfRule>
  </conditionalFormatting>
  <conditionalFormatting sqref="E313:E316">
    <cfRule type="cellIs" dxfId="261" priority="263" operator="equal">
      <formula>"NA"</formula>
    </cfRule>
    <cfRule type="cellIs" dxfId="260" priority="264" operator="equal">
      <formula>"NA"</formula>
    </cfRule>
  </conditionalFormatting>
  <conditionalFormatting sqref="E313:E316">
    <cfRule type="cellIs" dxfId="259" priority="261" operator="equal">
      <formula>"NA"</formula>
    </cfRule>
    <cfRule type="cellIs" dxfId="258" priority="262" operator="equal">
      <formula>"NA"</formula>
    </cfRule>
  </conditionalFormatting>
  <conditionalFormatting sqref="F313:F316">
    <cfRule type="cellIs" dxfId="257" priority="257" operator="equal">
      <formula>"NA"</formula>
    </cfRule>
    <cfRule type="cellIs" dxfId="256" priority="258" operator="equal">
      <formula>"NA"</formula>
    </cfRule>
  </conditionalFormatting>
  <conditionalFormatting sqref="F313:F316">
    <cfRule type="cellIs" dxfId="255" priority="255" operator="equal">
      <formula>"NA"</formula>
    </cfRule>
    <cfRule type="cellIs" dxfId="254" priority="256" operator="equal">
      <formula>"NA"</formula>
    </cfRule>
  </conditionalFormatting>
  <conditionalFormatting sqref="F313:F316">
    <cfRule type="cellIs" dxfId="253" priority="253" operator="equal">
      <formula>"NA"</formula>
    </cfRule>
    <cfRule type="cellIs" dxfId="252" priority="254" operator="equal">
      <formula>"NA"</formula>
    </cfRule>
  </conditionalFormatting>
  <conditionalFormatting sqref="E320:E323">
    <cfRule type="cellIs" dxfId="251" priority="247" operator="equal">
      <formula>"NA"</formula>
    </cfRule>
    <cfRule type="cellIs" dxfId="250" priority="248" operator="equal">
      <formula>"NA"</formula>
    </cfRule>
  </conditionalFormatting>
  <conditionalFormatting sqref="E320:E323">
    <cfRule type="cellIs" dxfId="249" priority="251" operator="equal">
      <formula>"NA"</formula>
    </cfRule>
    <cfRule type="cellIs" dxfId="248" priority="252" operator="equal">
      <formula>"NA"</formula>
    </cfRule>
  </conditionalFormatting>
  <conditionalFormatting sqref="E320:E323">
    <cfRule type="cellIs" dxfId="247" priority="249" operator="equal">
      <formula>"NA"</formula>
    </cfRule>
    <cfRule type="cellIs" dxfId="246" priority="250" operator="equal">
      <formula>"NA"</formula>
    </cfRule>
  </conditionalFormatting>
  <conditionalFormatting sqref="F320:F323">
    <cfRule type="cellIs" dxfId="245" priority="245" operator="equal">
      <formula>"NA"</formula>
    </cfRule>
    <cfRule type="cellIs" dxfId="244" priority="246" operator="equal">
      <formula>"NA"</formula>
    </cfRule>
  </conditionalFormatting>
  <conditionalFormatting sqref="F320:F323">
    <cfRule type="cellIs" dxfId="243" priority="243" operator="equal">
      <formula>"NA"</formula>
    </cfRule>
    <cfRule type="cellIs" dxfId="242" priority="244" operator="equal">
      <formula>"NA"</formula>
    </cfRule>
  </conditionalFormatting>
  <conditionalFormatting sqref="F320:F323">
    <cfRule type="cellIs" dxfId="241" priority="241" operator="equal">
      <formula>"NA"</formula>
    </cfRule>
    <cfRule type="cellIs" dxfId="240" priority="242" operator="equal">
      <formula>"NA"</formula>
    </cfRule>
  </conditionalFormatting>
  <conditionalFormatting sqref="E327:E330">
    <cfRule type="cellIs" dxfId="239" priority="235" operator="equal">
      <formula>"NA"</formula>
    </cfRule>
    <cfRule type="cellIs" dxfId="238" priority="236" operator="equal">
      <formula>"NA"</formula>
    </cfRule>
  </conditionalFormatting>
  <conditionalFormatting sqref="E327:E330">
    <cfRule type="cellIs" dxfId="237" priority="239" operator="equal">
      <formula>"NA"</formula>
    </cfRule>
    <cfRule type="cellIs" dxfId="236" priority="240" operator="equal">
      <formula>"NA"</formula>
    </cfRule>
  </conditionalFormatting>
  <conditionalFormatting sqref="E327:E330">
    <cfRule type="cellIs" dxfId="235" priority="237" operator="equal">
      <formula>"NA"</formula>
    </cfRule>
    <cfRule type="cellIs" dxfId="234" priority="238" operator="equal">
      <formula>"NA"</formula>
    </cfRule>
  </conditionalFormatting>
  <conditionalFormatting sqref="F327:F330">
    <cfRule type="cellIs" dxfId="233" priority="233" operator="equal">
      <formula>"NA"</formula>
    </cfRule>
    <cfRule type="cellIs" dxfId="232" priority="234" operator="equal">
      <formula>"NA"</formula>
    </cfRule>
  </conditionalFormatting>
  <conditionalFormatting sqref="F327:F330">
    <cfRule type="cellIs" dxfId="231" priority="231" operator="equal">
      <formula>"NA"</formula>
    </cfRule>
    <cfRule type="cellIs" dxfId="230" priority="232" operator="equal">
      <formula>"NA"</formula>
    </cfRule>
  </conditionalFormatting>
  <conditionalFormatting sqref="F327:F330">
    <cfRule type="cellIs" dxfId="229" priority="229" operator="equal">
      <formula>"NA"</formula>
    </cfRule>
    <cfRule type="cellIs" dxfId="228" priority="230" operator="equal">
      <formula>"NA"</formula>
    </cfRule>
  </conditionalFormatting>
  <conditionalFormatting sqref="E334:E337">
    <cfRule type="cellIs" dxfId="227" priority="223" operator="equal">
      <formula>"NA"</formula>
    </cfRule>
    <cfRule type="cellIs" dxfId="226" priority="224" operator="equal">
      <formula>"NA"</formula>
    </cfRule>
  </conditionalFormatting>
  <conditionalFormatting sqref="E334:E337">
    <cfRule type="cellIs" dxfId="225" priority="227" operator="equal">
      <formula>"NA"</formula>
    </cfRule>
    <cfRule type="cellIs" dxfId="224" priority="228" operator="equal">
      <formula>"NA"</formula>
    </cfRule>
  </conditionalFormatting>
  <conditionalFormatting sqref="E334:E337">
    <cfRule type="cellIs" dxfId="223" priority="225" operator="equal">
      <formula>"NA"</formula>
    </cfRule>
    <cfRule type="cellIs" dxfId="222" priority="226" operator="equal">
      <formula>"NA"</formula>
    </cfRule>
  </conditionalFormatting>
  <conditionalFormatting sqref="F334:F337">
    <cfRule type="cellIs" dxfId="221" priority="221" operator="equal">
      <formula>"NA"</formula>
    </cfRule>
    <cfRule type="cellIs" dxfId="220" priority="222" operator="equal">
      <formula>"NA"</formula>
    </cfRule>
  </conditionalFormatting>
  <conditionalFormatting sqref="F334:F337">
    <cfRule type="cellIs" dxfId="219" priority="219" operator="equal">
      <formula>"NA"</formula>
    </cfRule>
    <cfRule type="cellIs" dxfId="218" priority="220" operator="equal">
      <formula>"NA"</formula>
    </cfRule>
  </conditionalFormatting>
  <conditionalFormatting sqref="F334:F337">
    <cfRule type="cellIs" dxfId="217" priority="217" operator="equal">
      <formula>"NA"</formula>
    </cfRule>
    <cfRule type="cellIs" dxfId="216" priority="218" operator="equal">
      <formula>"NA"</formula>
    </cfRule>
  </conditionalFormatting>
  <conditionalFormatting sqref="E341:E344">
    <cfRule type="cellIs" dxfId="215" priority="211" operator="equal">
      <formula>"NA"</formula>
    </cfRule>
    <cfRule type="cellIs" dxfId="214" priority="212" operator="equal">
      <formula>"NA"</formula>
    </cfRule>
  </conditionalFormatting>
  <conditionalFormatting sqref="E341:E344">
    <cfRule type="cellIs" dxfId="213" priority="215" operator="equal">
      <formula>"NA"</formula>
    </cfRule>
    <cfRule type="cellIs" dxfId="212" priority="216" operator="equal">
      <formula>"NA"</formula>
    </cfRule>
  </conditionalFormatting>
  <conditionalFormatting sqref="E341:E344">
    <cfRule type="cellIs" dxfId="211" priority="213" operator="equal">
      <formula>"NA"</formula>
    </cfRule>
    <cfRule type="cellIs" dxfId="210" priority="214" operator="equal">
      <formula>"NA"</formula>
    </cfRule>
  </conditionalFormatting>
  <conditionalFormatting sqref="F341:F344">
    <cfRule type="cellIs" dxfId="209" priority="209" operator="equal">
      <formula>"NA"</formula>
    </cfRule>
    <cfRule type="cellIs" dxfId="208" priority="210" operator="equal">
      <formula>"NA"</formula>
    </cfRule>
  </conditionalFormatting>
  <conditionalFormatting sqref="F341:F344">
    <cfRule type="cellIs" dxfId="207" priority="207" operator="equal">
      <formula>"NA"</formula>
    </cfRule>
    <cfRule type="cellIs" dxfId="206" priority="208" operator="equal">
      <formula>"NA"</formula>
    </cfRule>
  </conditionalFormatting>
  <conditionalFormatting sqref="F341:F344">
    <cfRule type="cellIs" dxfId="205" priority="205" operator="equal">
      <formula>"NA"</formula>
    </cfRule>
    <cfRule type="cellIs" dxfId="204" priority="206" operator="equal">
      <formula>"NA"</formula>
    </cfRule>
  </conditionalFormatting>
  <conditionalFormatting sqref="E348:E351">
    <cfRule type="cellIs" dxfId="203" priority="199" operator="equal">
      <formula>"NA"</formula>
    </cfRule>
    <cfRule type="cellIs" dxfId="202" priority="200" operator="equal">
      <formula>"NA"</formula>
    </cfRule>
  </conditionalFormatting>
  <conditionalFormatting sqref="E348:E351">
    <cfRule type="cellIs" dxfId="201" priority="203" operator="equal">
      <formula>"NA"</formula>
    </cfRule>
    <cfRule type="cellIs" dxfId="200" priority="204" operator="equal">
      <formula>"NA"</formula>
    </cfRule>
  </conditionalFormatting>
  <conditionalFormatting sqref="E348:E351">
    <cfRule type="cellIs" dxfId="199" priority="201" operator="equal">
      <formula>"NA"</formula>
    </cfRule>
    <cfRule type="cellIs" dxfId="198" priority="202" operator="equal">
      <formula>"NA"</formula>
    </cfRule>
  </conditionalFormatting>
  <conditionalFormatting sqref="F348:F351">
    <cfRule type="cellIs" dxfId="197" priority="197" operator="equal">
      <formula>"NA"</formula>
    </cfRule>
    <cfRule type="cellIs" dxfId="196" priority="198" operator="equal">
      <formula>"NA"</formula>
    </cfRule>
  </conditionalFormatting>
  <conditionalFormatting sqref="F348:F351">
    <cfRule type="cellIs" dxfId="195" priority="195" operator="equal">
      <formula>"NA"</formula>
    </cfRule>
    <cfRule type="cellIs" dxfId="194" priority="196" operator="equal">
      <formula>"NA"</formula>
    </cfRule>
  </conditionalFormatting>
  <conditionalFormatting sqref="F348:F351">
    <cfRule type="cellIs" dxfId="193" priority="193" operator="equal">
      <formula>"NA"</formula>
    </cfRule>
    <cfRule type="cellIs" dxfId="192" priority="194" operator="equal">
      <formula>"NA"</formula>
    </cfRule>
  </conditionalFormatting>
  <conditionalFormatting sqref="E355:E358">
    <cfRule type="cellIs" dxfId="191" priority="187" operator="equal">
      <formula>"NA"</formula>
    </cfRule>
    <cfRule type="cellIs" dxfId="190" priority="188" operator="equal">
      <formula>"NA"</formula>
    </cfRule>
  </conditionalFormatting>
  <conditionalFormatting sqref="E355:E358">
    <cfRule type="cellIs" dxfId="189" priority="191" operator="equal">
      <formula>"NA"</formula>
    </cfRule>
    <cfRule type="cellIs" dxfId="188" priority="192" operator="equal">
      <formula>"NA"</formula>
    </cfRule>
  </conditionalFormatting>
  <conditionalFormatting sqref="E355:E358">
    <cfRule type="cellIs" dxfId="187" priority="189" operator="equal">
      <formula>"NA"</formula>
    </cfRule>
    <cfRule type="cellIs" dxfId="186" priority="190" operator="equal">
      <formula>"NA"</formula>
    </cfRule>
  </conditionalFormatting>
  <conditionalFormatting sqref="F355:F358">
    <cfRule type="cellIs" dxfId="185" priority="185" operator="equal">
      <formula>"NA"</formula>
    </cfRule>
    <cfRule type="cellIs" dxfId="184" priority="186" operator="equal">
      <formula>"NA"</formula>
    </cfRule>
  </conditionalFormatting>
  <conditionalFormatting sqref="F355:F358">
    <cfRule type="cellIs" dxfId="183" priority="183" operator="equal">
      <formula>"NA"</formula>
    </cfRule>
    <cfRule type="cellIs" dxfId="182" priority="184" operator="equal">
      <formula>"NA"</formula>
    </cfRule>
  </conditionalFormatting>
  <conditionalFormatting sqref="F355:F358">
    <cfRule type="cellIs" dxfId="181" priority="181" operator="equal">
      <formula>"NA"</formula>
    </cfRule>
    <cfRule type="cellIs" dxfId="180" priority="182" operator="equal">
      <formula>"NA"</formula>
    </cfRule>
  </conditionalFormatting>
  <conditionalFormatting sqref="E362:E365">
    <cfRule type="cellIs" dxfId="179" priority="175" operator="equal">
      <formula>"NA"</formula>
    </cfRule>
    <cfRule type="cellIs" dxfId="178" priority="176" operator="equal">
      <formula>"NA"</formula>
    </cfRule>
  </conditionalFormatting>
  <conditionalFormatting sqref="E362:E365">
    <cfRule type="cellIs" dxfId="177" priority="179" operator="equal">
      <formula>"NA"</formula>
    </cfRule>
    <cfRule type="cellIs" dxfId="176" priority="180" operator="equal">
      <formula>"NA"</formula>
    </cfRule>
  </conditionalFormatting>
  <conditionalFormatting sqref="E362:E365">
    <cfRule type="cellIs" dxfId="175" priority="177" operator="equal">
      <formula>"NA"</formula>
    </cfRule>
    <cfRule type="cellIs" dxfId="174" priority="178" operator="equal">
      <formula>"NA"</formula>
    </cfRule>
  </conditionalFormatting>
  <conditionalFormatting sqref="F362:F365">
    <cfRule type="cellIs" dxfId="173" priority="173" operator="equal">
      <formula>"NA"</formula>
    </cfRule>
    <cfRule type="cellIs" dxfId="172" priority="174" operator="equal">
      <formula>"NA"</formula>
    </cfRule>
  </conditionalFormatting>
  <conditionalFormatting sqref="F362:F365">
    <cfRule type="cellIs" dxfId="171" priority="171" operator="equal">
      <formula>"NA"</formula>
    </cfRule>
    <cfRule type="cellIs" dxfId="170" priority="172" operator="equal">
      <formula>"NA"</formula>
    </cfRule>
  </conditionalFormatting>
  <conditionalFormatting sqref="F362:F365">
    <cfRule type="cellIs" dxfId="169" priority="169" operator="equal">
      <formula>"NA"</formula>
    </cfRule>
    <cfRule type="cellIs" dxfId="168" priority="170" operator="equal">
      <formula>"NA"</formula>
    </cfRule>
  </conditionalFormatting>
  <conditionalFormatting sqref="E369:E372">
    <cfRule type="cellIs" dxfId="167" priority="163" operator="equal">
      <formula>"NA"</formula>
    </cfRule>
    <cfRule type="cellIs" dxfId="166" priority="164" operator="equal">
      <formula>"NA"</formula>
    </cfRule>
  </conditionalFormatting>
  <conditionalFormatting sqref="E369:E372">
    <cfRule type="cellIs" dxfId="165" priority="167" operator="equal">
      <formula>"NA"</formula>
    </cfRule>
    <cfRule type="cellIs" dxfId="164" priority="168" operator="equal">
      <formula>"NA"</formula>
    </cfRule>
  </conditionalFormatting>
  <conditionalFormatting sqref="E369:E372">
    <cfRule type="cellIs" dxfId="163" priority="165" operator="equal">
      <formula>"NA"</formula>
    </cfRule>
    <cfRule type="cellIs" dxfId="162" priority="166" operator="equal">
      <formula>"NA"</formula>
    </cfRule>
  </conditionalFormatting>
  <conditionalFormatting sqref="F369:F372">
    <cfRule type="cellIs" dxfId="161" priority="161" operator="equal">
      <formula>"NA"</formula>
    </cfRule>
    <cfRule type="cellIs" dxfId="160" priority="162" operator="equal">
      <formula>"NA"</formula>
    </cfRule>
  </conditionalFormatting>
  <conditionalFormatting sqref="F369:F372">
    <cfRule type="cellIs" dxfId="159" priority="159" operator="equal">
      <formula>"NA"</formula>
    </cfRule>
    <cfRule type="cellIs" dxfId="158" priority="160" operator="equal">
      <formula>"NA"</formula>
    </cfRule>
  </conditionalFormatting>
  <conditionalFormatting sqref="F369:F372">
    <cfRule type="cellIs" dxfId="157" priority="157" operator="equal">
      <formula>"NA"</formula>
    </cfRule>
    <cfRule type="cellIs" dxfId="156" priority="158" operator="equal">
      <formula>"NA"</formula>
    </cfRule>
  </conditionalFormatting>
  <conditionalFormatting sqref="E376:E379">
    <cfRule type="cellIs" dxfId="155" priority="151" operator="equal">
      <formula>"NA"</formula>
    </cfRule>
    <cfRule type="cellIs" dxfId="154" priority="152" operator="equal">
      <formula>"NA"</formula>
    </cfRule>
  </conditionalFormatting>
  <conditionalFormatting sqref="E376:E379">
    <cfRule type="cellIs" dxfId="153" priority="155" operator="equal">
      <formula>"NA"</formula>
    </cfRule>
    <cfRule type="cellIs" dxfId="152" priority="156" operator="equal">
      <formula>"NA"</formula>
    </cfRule>
  </conditionalFormatting>
  <conditionalFormatting sqref="E376:E379">
    <cfRule type="cellIs" dxfId="151" priority="153" operator="equal">
      <formula>"NA"</formula>
    </cfRule>
    <cfRule type="cellIs" dxfId="150" priority="154" operator="equal">
      <formula>"NA"</formula>
    </cfRule>
  </conditionalFormatting>
  <conditionalFormatting sqref="F376:F379">
    <cfRule type="cellIs" dxfId="149" priority="149" operator="equal">
      <formula>"NA"</formula>
    </cfRule>
    <cfRule type="cellIs" dxfId="148" priority="150" operator="equal">
      <formula>"NA"</formula>
    </cfRule>
  </conditionalFormatting>
  <conditionalFormatting sqref="F376:F379">
    <cfRule type="cellIs" dxfId="147" priority="147" operator="equal">
      <formula>"NA"</formula>
    </cfRule>
    <cfRule type="cellIs" dxfId="146" priority="148" operator="equal">
      <formula>"NA"</formula>
    </cfRule>
  </conditionalFormatting>
  <conditionalFormatting sqref="F376:F379">
    <cfRule type="cellIs" dxfId="145" priority="145" operator="equal">
      <formula>"NA"</formula>
    </cfRule>
    <cfRule type="cellIs" dxfId="144" priority="146" operator="equal">
      <formula>"NA"</formula>
    </cfRule>
  </conditionalFormatting>
  <conditionalFormatting sqref="E383:E386">
    <cfRule type="cellIs" dxfId="143" priority="139" operator="equal">
      <formula>"NA"</formula>
    </cfRule>
    <cfRule type="cellIs" dxfId="142" priority="140" operator="equal">
      <formula>"NA"</formula>
    </cfRule>
  </conditionalFormatting>
  <conditionalFormatting sqref="E383:E386">
    <cfRule type="cellIs" dxfId="141" priority="143" operator="equal">
      <formula>"NA"</formula>
    </cfRule>
    <cfRule type="cellIs" dxfId="140" priority="144" operator="equal">
      <formula>"NA"</formula>
    </cfRule>
  </conditionalFormatting>
  <conditionalFormatting sqref="E383:E386">
    <cfRule type="cellIs" dxfId="139" priority="141" operator="equal">
      <formula>"NA"</formula>
    </cfRule>
    <cfRule type="cellIs" dxfId="138" priority="142" operator="equal">
      <formula>"NA"</formula>
    </cfRule>
  </conditionalFormatting>
  <conditionalFormatting sqref="F383:F386">
    <cfRule type="cellIs" dxfId="137" priority="137" operator="equal">
      <formula>"NA"</formula>
    </cfRule>
    <cfRule type="cellIs" dxfId="136" priority="138" operator="equal">
      <formula>"NA"</formula>
    </cfRule>
  </conditionalFormatting>
  <conditionalFormatting sqref="F383:F386">
    <cfRule type="cellIs" dxfId="135" priority="135" operator="equal">
      <formula>"NA"</formula>
    </cfRule>
    <cfRule type="cellIs" dxfId="134" priority="136" operator="equal">
      <formula>"NA"</formula>
    </cfRule>
  </conditionalFormatting>
  <conditionalFormatting sqref="F383:F386">
    <cfRule type="cellIs" dxfId="133" priority="133" operator="equal">
      <formula>"NA"</formula>
    </cfRule>
    <cfRule type="cellIs" dxfId="132" priority="134" operator="equal">
      <formula>"NA"</formula>
    </cfRule>
  </conditionalFormatting>
  <conditionalFormatting sqref="E390:E393">
    <cfRule type="cellIs" dxfId="131" priority="127" operator="equal">
      <formula>"NA"</formula>
    </cfRule>
    <cfRule type="cellIs" dxfId="130" priority="128" operator="equal">
      <formula>"NA"</formula>
    </cfRule>
  </conditionalFormatting>
  <conditionalFormatting sqref="E390:E393">
    <cfRule type="cellIs" dxfId="129" priority="131" operator="equal">
      <formula>"NA"</formula>
    </cfRule>
    <cfRule type="cellIs" dxfId="128" priority="132" operator="equal">
      <formula>"NA"</formula>
    </cfRule>
  </conditionalFormatting>
  <conditionalFormatting sqref="E390:E393">
    <cfRule type="cellIs" dxfId="127" priority="129" operator="equal">
      <formula>"NA"</formula>
    </cfRule>
    <cfRule type="cellIs" dxfId="126" priority="130" operator="equal">
      <formula>"NA"</formula>
    </cfRule>
  </conditionalFormatting>
  <conditionalFormatting sqref="F390:F393">
    <cfRule type="cellIs" dxfId="125" priority="125" operator="equal">
      <formula>"NA"</formula>
    </cfRule>
    <cfRule type="cellIs" dxfId="124" priority="126" operator="equal">
      <formula>"NA"</formula>
    </cfRule>
  </conditionalFormatting>
  <conditionalFormatting sqref="F390:F393">
    <cfRule type="cellIs" dxfId="123" priority="123" operator="equal">
      <formula>"NA"</formula>
    </cfRule>
    <cfRule type="cellIs" dxfId="122" priority="124" operator="equal">
      <formula>"NA"</formula>
    </cfRule>
  </conditionalFormatting>
  <conditionalFormatting sqref="F390:F393">
    <cfRule type="cellIs" dxfId="121" priority="121" operator="equal">
      <formula>"NA"</formula>
    </cfRule>
    <cfRule type="cellIs" dxfId="120" priority="122" operator="equal">
      <formula>"NA"</formula>
    </cfRule>
  </conditionalFormatting>
  <conditionalFormatting sqref="E397:E400">
    <cfRule type="cellIs" dxfId="119" priority="115" operator="equal">
      <formula>"NA"</formula>
    </cfRule>
    <cfRule type="cellIs" dxfId="118" priority="116" operator="equal">
      <formula>"NA"</formula>
    </cfRule>
  </conditionalFormatting>
  <conditionalFormatting sqref="E397:E400">
    <cfRule type="cellIs" dxfId="117" priority="119" operator="equal">
      <formula>"NA"</formula>
    </cfRule>
    <cfRule type="cellIs" dxfId="116" priority="120" operator="equal">
      <formula>"NA"</formula>
    </cfRule>
  </conditionalFormatting>
  <conditionalFormatting sqref="E397:E400">
    <cfRule type="cellIs" dxfId="115" priority="117" operator="equal">
      <formula>"NA"</formula>
    </cfRule>
    <cfRule type="cellIs" dxfId="114" priority="118" operator="equal">
      <formula>"NA"</formula>
    </cfRule>
  </conditionalFormatting>
  <conditionalFormatting sqref="F397:F400">
    <cfRule type="cellIs" dxfId="113" priority="113" operator="equal">
      <formula>"NA"</formula>
    </cfRule>
    <cfRule type="cellIs" dxfId="112" priority="114" operator="equal">
      <formula>"NA"</formula>
    </cfRule>
  </conditionalFormatting>
  <conditionalFormatting sqref="F397:F400">
    <cfRule type="cellIs" dxfId="111" priority="111" operator="equal">
      <formula>"NA"</formula>
    </cfRule>
    <cfRule type="cellIs" dxfId="110" priority="112" operator="equal">
      <formula>"NA"</formula>
    </cfRule>
  </conditionalFormatting>
  <conditionalFormatting sqref="F397:F400">
    <cfRule type="cellIs" dxfId="109" priority="109" operator="equal">
      <formula>"NA"</formula>
    </cfRule>
    <cfRule type="cellIs" dxfId="108" priority="110" operator="equal">
      <formula>"NA"</formula>
    </cfRule>
  </conditionalFormatting>
  <conditionalFormatting sqref="E404:E407">
    <cfRule type="cellIs" dxfId="107" priority="103" operator="equal">
      <formula>"NA"</formula>
    </cfRule>
    <cfRule type="cellIs" dxfId="106" priority="104" operator="equal">
      <formula>"NA"</formula>
    </cfRule>
  </conditionalFormatting>
  <conditionalFormatting sqref="E404:E407">
    <cfRule type="cellIs" dxfId="105" priority="107" operator="equal">
      <formula>"NA"</formula>
    </cfRule>
    <cfRule type="cellIs" dxfId="104" priority="108" operator="equal">
      <formula>"NA"</formula>
    </cfRule>
  </conditionalFormatting>
  <conditionalFormatting sqref="E404:E407">
    <cfRule type="cellIs" dxfId="103" priority="105" operator="equal">
      <formula>"NA"</formula>
    </cfRule>
    <cfRule type="cellIs" dxfId="102" priority="106" operator="equal">
      <formula>"NA"</formula>
    </cfRule>
  </conditionalFormatting>
  <conditionalFormatting sqref="F404:F407">
    <cfRule type="cellIs" dxfId="101" priority="101" operator="equal">
      <formula>"NA"</formula>
    </cfRule>
    <cfRule type="cellIs" dxfId="100" priority="102" operator="equal">
      <formula>"NA"</formula>
    </cfRule>
  </conditionalFormatting>
  <conditionalFormatting sqref="F404:F407">
    <cfRule type="cellIs" dxfId="99" priority="99" operator="equal">
      <formula>"NA"</formula>
    </cfRule>
    <cfRule type="cellIs" dxfId="98" priority="100" operator="equal">
      <formula>"NA"</formula>
    </cfRule>
  </conditionalFormatting>
  <conditionalFormatting sqref="F404:F407">
    <cfRule type="cellIs" dxfId="97" priority="97" operator="equal">
      <formula>"NA"</formula>
    </cfRule>
    <cfRule type="cellIs" dxfId="96" priority="98" operator="equal">
      <formula>"NA"</formula>
    </cfRule>
  </conditionalFormatting>
  <conditionalFormatting sqref="E411:E414">
    <cfRule type="cellIs" dxfId="95" priority="91" operator="equal">
      <formula>"NA"</formula>
    </cfRule>
    <cfRule type="cellIs" dxfId="94" priority="92" operator="equal">
      <formula>"NA"</formula>
    </cfRule>
  </conditionalFormatting>
  <conditionalFormatting sqref="E411:E414">
    <cfRule type="cellIs" dxfId="93" priority="95" operator="equal">
      <formula>"NA"</formula>
    </cfRule>
    <cfRule type="cellIs" dxfId="92" priority="96" operator="equal">
      <formula>"NA"</formula>
    </cfRule>
  </conditionalFormatting>
  <conditionalFormatting sqref="E411:E414">
    <cfRule type="cellIs" dxfId="91" priority="93" operator="equal">
      <formula>"NA"</formula>
    </cfRule>
    <cfRule type="cellIs" dxfId="90" priority="94" operator="equal">
      <formula>"NA"</formula>
    </cfRule>
  </conditionalFormatting>
  <conditionalFormatting sqref="F411:F414">
    <cfRule type="cellIs" dxfId="89" priority="89" operator="equal">
      <formula>"NA"</formula>
    </cfRule>
    <cfRule type="cellIs" dxfId="88" priority="90" operator="equal">
      <formula>"NA"</formula>
    </cfRule>
  </conditionalFormatting>
  <conditionalFormatting sqref="F411:F414">
    <cfRule type="cellIs" dxfId="87" priority="87" operator="equal">
      <formula>"NA"</formula>
    </cfRule>
    <cfRule type="cellIs" dxfId="86" priority="88" operator="equal">
      <formula>"NA"</formula>
    </cfRule>
  </conditionalFormatting>
  <conditionalFormatting sqref="F411:F414">
    <cfRule type="cellIs" dxfId="85" priority="85" operator="equal">
      <formula>"NA"</formula>
    </cfRule>
    <cfRule type="cellIs" dxfId="84" priority="86" operator="equal">
      <formula>"NA"</formula>
    </cfRule>
  </conditionalFormatting>
  <conditionalFormatting sqref="E418:E421">
    <cfRule type="cellIs" dxfId="83" priority="79" operator="equal">
      <formula>"NA"</formula>
    </cfRule>
    <cfRule type="cellIs" dxfId="82" priority="80" operator="equal">
      <formula>"NA"</formula>
    </cfRule>
  </conditionalFormatting>
  <conditionalFormatting sqref="E418:E421">
    <cfRule type="cellIs" dxfId="81" priority="83" operator="equal">
      <formula>"NA"</formula>
    </cfRule>
    <cfRule type="cellIs" dxfId="80" priority="84" operator="equal">
      <formula>"NA"</formula>
    </cfRule>
  </conditionalFormatting>
  <conditionalFormatting sqref="E418:E421">
    <cfRule type="cellIs" dxfId="79" priority="81" operator="equal">
      <formula>"NA"</formula>
    </cfRule>
    <cfRule type="cellIs" dxfId="78" priority="82" operator="equal">
      <formula>"NA"</formula>
    </cfRule>
  </conditionalFormatting>
  <conditionalFormatting sqref="F418:F421">
    <cfRule type="cellIs" dxfId="77" priority="77" operator="equal">
      <formula>"NA"</formula>
    </cfRule>
    <cfRule type="cellIs" dxfId="76" priority="78" operator="equal">
      <formula>"NA"</formula>
    </cfRule>
  </conditionalFormatting>
  <conditionalFormatting sqref="F418:F421">
    <cfRule type="cellIs" dxfId="75" priority="75" operator="equal">
      <formula>"NA"</formula>
    </cfRule>
    <cfRule type="cellIs" dxfId="74" priority="76" operator="equal">
      <formula>"NA"</formula>
    </cfRule>
  </conditionalFormatting>
  <conditionalFormatting sqref="F418:F421">
    <cfRule type="cellIs" dxfId="73" priority="73" operator="equal">
      <formula>"NA"</formula>
    </cfRule>
    <cfRule type="cellIs" dxfId="72" priority="74" operator="equal">
      <formula>"NA"</formula>
    </cfRule>
  </conditionalFormatting>
  <conditionalFormatting sqref="E425:E428">
    <cfRule type="cellIs" dxfId="71" priority="67" operator="equal">
      <formula>"NA"</formula>
    </cfRule>
    <cfRule type="cellIs" dxfId="70" priority="68" operator="equal">
      <formula>"NA"</formula>
    </cfRule>
  </conditionalFormatting>
  <conditionalFormatting sqref="E425:E428">
    <cfRule type="cellIs" dxfId="69" priority="71" operator="equal">
      <formula>"NA"</formula>
    </cfRule>
    <cfRule type="cellIs" dxfId="68" priority="72" operator="equal">
      <formula>"NA"</formula>
    </cfRule>
  </conditionalFormatting>
  <conditionalFormatting sqref="E425:E428">
    <cfRule type="cellIs" dxfId="67" priority="69" operator="equal">
      <formula>"NA"</formula>
    </cfRule>
    <cfRule type="cellIs" dxfId="66" priority="70" operator="equal">
      <formula>"NA"</formula>
    </cfRule>
  </conditionalFormatting>
  <conditionalFormatting sqref="F425:F428">
    <cfRule type="cellIs" dxfId="65" priority="65" operator="equal">
      <formula>"NA"</formula>
    </cfRule>
    <cfRule type="cellIs" dxfId="64" priority="66" operator="equal">
      <formula>"NA"</formula>
    </cfRule>
  </conditionalFormatting>
  <conditionalFormatting sqref="F425:F428">
    <cfRule type="cellIs" dxfId="63" priority="63" operator="equal">
      <formula>"NA"</formula>
    </cfRule>
    <cfRule type="cellIs" dxfId="62" priority="64" operator="equal">
      <formula>"NA"</formula>
    </cfRule>
  </conditionalFormatting>
  <conditionalFormatting sqref="F425:F428">
    <cfRule type="cellIs" dxfId="61" priority="61" operator="equal">
      <formula>"NA"</formula>
    </cfRule>
    <cfRule type="cellIs" dxfId="60" priority="62" operator="equal">
      <formula>"NA"</formula>
    </cfRule>
  </conditionalFormatting>
  <conditionalFormatting sqref="E432:E435">
    <cfRule type="cellIs" dxfId="59" priority="55" operator="equal">
      <formula>"NA"</formula>
    </cfRule>
    <cfRule type="cellIs" dxfId="58" priority="56" operator="equal">
      <formula>"NA"</formula>
    </cfRule>
  </conditionalFormatting>
  <conditionalFormatting sqref="E432:E435">
    <cfRule type="cellIs" dxfId="57" priority="59" operator="equal">
      <formula>"NA"</formula>
    </cfRule>
    <cfRule type="cellIs" dxfId="56" priority="60" operator="equal">
      <formula>"NA"</formula>
    </cfRule>
  </conditionalFormatting>
  <conditionalFormatting sqref="E432:E435">
    <cfRule type="cellIs" dxfId="55" priority="57" operator="equal">
      <formula>"NA"</formula>
    </cfRule>
    <cfRule type="cellIs" dxfId="54" priority="58" operator="equal">
      <formula>"NA"</formula>
    </cfRule>
  </conditionalFormatting>
  <conditionalFormatting sqref="F432:F435">
    <cfRule type="cellIs" dxfId="53" priority="53" operator="equal">
      <formula>"NA"</formula>
    </cfRule>
    <cfRule type="cellIs" dxfId="52" priority="54" operator="equal">
      <formula>"NA"</formula>
    </cfRule>
  </conditionalFormatting>
  <conditionalFormatting sqref="F432:F435">
    <cfRule type="cellIs" dxfId="51" priority="51" operator="equal">
      <formula>"NA"</formula>
    </cfRule>
    <cfRule type="cellIs" dxfId="50" priority="52" operator="equal">
      <formula>"NA"</formula>
    </cfRule>
  </conditionalFormatting>
  <conditionalFormatting sqref="F432:F435">
    <cfRule type="cellIs" dxfId="49" priority="49" operator="equal">
      <formula>"NA"</formula>
    </cfRule>
    <cfRule type="cellIs" dxfId="48" priority="50" operator="equal">
      <formula>"NA"</formula>
    </cfRule>
  </conditionalFormatting>
  <conditionalFormatting sqref="E439:E442">
    <cfRule type="cellIs" dxfId="47" priority="43" operator="equal">
      <formula>"NA"</formula>
    </cfRule>
    <cfRule type="cellIs" dxfId="46" priority="44" operator="equal">
      <formula>"NA"</formula>
    </cfRule>
  </conditionalFormatting>
  <conditionalFormatting sqref="E439:E442">
    <cfRule type="cellIs" dxfId="45" priority="47" operator="equal">
      <formula>"NA"</formula>
    </cfRule>
    <cfRule type="cellIs" dxfId="44" priority="48" operator="equal">
      <formula>"NA"</formula>
    </cfRule>
  </conditionalFormatting>
  <conditionalFormatting sqref="E439:E442">
    <cfRule type="cellIs" dxfId="43" priority="45" operator="equal">
      <formula>"NA"</formula>
    </cfRule>
    <cfRule type="cellIs" dxfId="42" priority="46" operator="equal">
      <formula>"NA"</formula>
    </cfRule>
  </conditionalFormatting>
  <conditionalFormatting sqref="F439:F442">
    <cfRule type="cellIs" dxfId="41" priority="41" operator="equal">
      <formula>"NA"</formula>
    </cfRule>
    <cfRule type="cellIs" dxfId="40" priority="42" operator="equal">
      <formula>"NA"</formula>
    </cfRule>
  </conditionalFormatting>
  <conditionalFormatting sqref="F439:F442">
    <cfRule type="cellIs" dxfId="39" priority="39" operator="equal">
      <formula>"NA"</formula>
    </cfRule>
    <cfRule type="cellIs" dxfId="38" priority="40" operator="equal">
      <formula>"NA"</formula>
    </cfRule>
  </conditionalFormatting>
  <conditionalFormatting sqref="F439:F442">
    <cfRule type="cellIs" dxfId="37" priority="37" operator="equal">
      <formula>"NA"</formula>
    </cfRule>
    <cfRule type="cellIs" dxfId="36" priority="38" operator="equal">
      <formula>"NA"</formula>
    </cfRule>
  </conditionalFormatting>
  <conditionalFormatting sqref="E446:E449">
    <cfRule type="cellIs" dxfId="35" priority="31" operator="equal">
      <formula>"NA"</formula>
    </cfRule>
    <cfRule type="cellIs" dxfId="34" priority="32" operator="equal">
      <formula>"NA"</formula>
    </cfRule>
  </conditionalFormatting>
  <conditionalFormatting sqref="E446:E449">
    <cfRule type="cellIs" dxfId="33" priority="35" operator="equal">
      <formula>"NA"</formula>
    </cfRule>
    <cfRule type="cellIs" dxfId="32" priority="36" operator="equal">
      <formula>"NA"</formula>
    </cfRule>
  </conditionalFormatting>
  <conditionalFormatting sqref="E446:E449">
    <cfRule type="cellIs" dxfId="31" priority="33" operator="equal">
      <formula>"NA"</formula>
    </cfRule>
    <cfRule type="cellIs" dxfId="30" priority="34" operator="equal">
      <formula>"NA"</formula>
    </cfRule>
  </conditionalFormatting>
  <conditionalFormatting sqref="F446:F449">
    <cfRule type="cellIs" dxfId="29" priority="29" operator="equal">
      <formula>"NA"</formula>
    </cfRule>
    <cfRule type="cellIs" dxfId="28" priority="30" operator="equal">
      <formula>"NA"</formula>
    </cfRule>
  </conditionalFormatting>
  <conditionalFormatting sqref="F446:F449">
    <cfRule type="cellIs" dxfId="27" priority="27" operator="equal">
      <formula>"NA"</formula>
    </cfRule>
    <cfRule type="cellIs" dxfId="26" priority="28" operator="equal">
      <formula>"NA"</formula>
    </cfRule>
  </conditionalFormatting>
  <conditionalFormatting sqref="F446:F449">
    <cfRule type="cellIs" dxfId="25" priority="25" operator="equal">
      <formula>"NA"</formula>
    </cfRule>
    <cfRule type="cellIs" dxfId="24" priority="26" operator="equal">
      <formula>"NA"</formula>
    </cfRule>
  </conditionalFormatting>
  <conditionalFormatting sqref="E453:E456">
    <cfRule type="cellIs" dxfId="23" priority="19" operator="equal">
      <formula>"NA"</formula>
    </cfRule>
    <cfRule type="cellIs" dxfId="22" priority="20" operator="equal">
      <formula>"NA"</formula>
    </cfRule>
  </conditionalFormatting>
  <conditionalFormatting sqref="E453:E456">
    <cfRule type="cellIs" dxfId="21" priority="23" operator="equal">
      <formula>"NA"</formula>
    </cfRule>
    <cfRule type="cellIs" dxfId="20" priority="24" operator="equal">
      <formula>"NA"</formula>
    </cfRule>
  </conditionalFormatting>
  <conditionalFormatting sqref="E453:E456">
    <cfRule type="cellIs" dxfId="19" priority="21" operator="equal">
      <formula>"NA"</formula>
    </cfRule>
    <cfRule type="cellIs" dxfId="18" priority="22" operator="equal">
      <formula>"NA"</formula>
    </cfRule>
  </conditionalFormatting>
  <conditionalFormatting sqref="F453:F456">
    <cfRule type="cellIs" dxfId="17" priority="17" operator="equal">
      <formula>"NA"</formula>
    </cfRule>
    <cfRule type="cellIs" dxfId="16" priority="18" operator="equal">
      <formula>"NA"</formula>
    </cfRule>
  </conditionalFormatting>
  <conditionalFormatting sqref="F453:F456">
    <cfRule type="cellIs" dxfId="15" priority="15" operator="equal">
      <formula>"NA"</formula>
    </cfRule>
    <cfRule type="cellIs" dxfId="14" priority="16" operator="equal">
      <formula>"NA"</formula>
    </cfRule>
  </conditionalFormatting>
  <conditionalFormatting sqref="F453:F456">
    <cfRule type="cellIs" dxfId="13" priority="13" operator="equal">
      <formula>"NA"</formula>
    </cfRule>
    <cfRule type="cellIs" dxfId="12" priority="14" operator="equal">
      <formula>"NA"</formula>
    </cfRule>
  </conditionalFormatting>
  <conditionalFormatting sqref="E460:E463">
    <cfRule type="cellIs" dxfId="11" priority="7" operator="equal">
      <formula>"NA"</formula>
    </cfRule>
    <cfRule type="cellIs" dxfId="10" priority="8" operator="equal">
      <formula>"NA"</formula>
    </cfRule>
  </conditionalFormatting>
  <conditionalFormatting sqref="E460:E463">
    <cfRule type="cellIs" dxfId="9" priority="11" operator="equal">
      <formula>"NA"</formula>
    </cfRule>
    <cfRule type="cellIs" dxfId="8" priority="12" operator="equal">
      <formula>"NA"</formula>
    </cfRule>
  </conditionalFormatting>
  <conditionalFormatting sqref="E460:E463">
    <cfRule type="cellIs" dxfId="7" priority="9" operator="equal">
      <formula>"NA"</formula>
    </cfRule>
    <cfRule type="cellIs" dxfId="6" priority="10" operator="equal">
      <formula>"NA"</formula>
    </cfRule>
  </conditionalFormatting>
  <conditionalFormatting sqref="F460:F463">
    <cfRule type="cellIs" dxfId="5" priority="5" operator="equal">
      <formula>"NA"</formula>
    </cfRule>
    <cfRule type="cellIs" dxfId="4" priority="6" operator="equal">
      <formula>"NA"</formula>
    </cfRule>
  </conditionalFormatting>
  <conditionalFormatting sqref="F460:F463">
    <cfRule type="cellIs" dxfId="3" priority="3" operator="equal">
      <formula>"NA"</formula>
    </cfRule>
    <cfRule type="cellIs" dxfId="2" priority="4" operator="equal">
      <formula>"NA"</formula>
    </cfRule>
  </conditionalFormatting>
  <conditionalFormatting sqref="F460:F463">
    <cfRule type="cellIs" dxfId="1" priority="1" operator="equal">
      <formula>"NA"</formula>
    </cfRule>
    <cfRule type="cellIs" dxfId="0" priority="2" operator="equal">
      <formula>"NA"</formula>
    </cfRule>
  </conditionalFormatting>
  <dataValidations count="1">
    <dataValidation type="decimal" operator="greaterThan" allowBlank="1" showInputMessage="1" showErrorMessage="1" error="Please do not enter text" sqref="E467:E469 H470 E11:F15 E18:F22 E25:F29 E32:F36 E39:F43 E46:F50 E53:F57 E60:F64 E67:F71 E74:F78 E159:F163 E81:F85 E88:F92 E95:F99 E102:F106 E109:F113 E166:F170 E173:F177 E180:F184 E187:F191 E194:F198 E201:F205 E208:F212 E215:F219 E222:F226 E229:F233 E236:F240 E243:F247 E250:F254 E257:F261 E264:F268 E271:F275 E278:F282 E285:F289 E292:F296 E299:F303 E306:F310 E313:F317 E320:F324 E327:F331 E334:F338 E341:F345 E348:F352 E355:F359 E362:F366 E446:F450 E453:F457 E460:F464 E369:F373 E376:F380 E383:F387 E390:F394 E397:F401 E404:F408 E411:F415 E418:F422 E425:F429 E432:F436 E439:F443 E116:F120 E123:F127 E130:F134 E137:F141 E144:F148 E151:F155 F467:F470">
      <formula1>-1</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9"/>
  <sheetViews>
    <sheetView zoomScaleNormal="100" workbookViewId="0">
      <selection activeCell="C2" sqref="C2:F2"/>
    </sheetView>
  </sheetViews>
  <sheetFormatPr defaultColWidth="0" defaultRowHeight="14.25" zeroHeight="1"/>
  <cols>
    <col min="1" max="1" width="10.5703125" style="82" customWidth="1"/>
    <col min="2" max="2" width="38.140625" style="18" customWidth="1"/>
    <col min="3" max="3" width="17" style="18" customWidth="1"/>
    <col min="4" max="4" width="26.140625" style="18" customWidth="1"/>
    <col min="5" max="5" width="23.7109375" style="18" customWidth="1"/>
    <col min="6" max="6" width="24" style="18" customWidth="1"/>
    <col min="7" max="7" width="12.7109375" style="50" hidden="1" customWidth="1"/>
    <col min="8" max="8" width="23.140625" style="50" hidden="1" customWidth="1"/>
    <col min="9" max="9" width="9.140625" style="50" hidden="1" customWidth="1"/>
    <col min="10" max="11" width="0" style="50" hidden="1" customWidth="1"/>
    <col min="12" max="16384" width="9.140625" style="50" hidden="1"/>
  </cols>
  <sheetData>
    <row r="1" spans="1:8" s="317" customFormat="1" ht="20.25">
      <c r="A1" s="675" t="s">
        <v>1257</v>
      </c>
      <c r="B1" s="675"/>
      <c r="C1" s="675"/>
      <c r="D1" s="675"/>
      <c r="E1" s="675"/>
      <c r="F1" s="675"/>
    </row>
    <row r="2" spans="1:8" s="99" customFormat="1" ht="18">
      <c r="A2" s="686" t="s">
        <v>2</v>
      </c>
      <c r="B2" s="687"/>
      <c r="C2" s="686" t="str">
        <f>'General Information'!D3 &amp;"  "&amp;""</f>
        <v xml:space="preserve">  </v>
      </c>
      <c r="D2" s="688"/>
      <c r="E2" s="688"/>
      <c r="F2" s="688"/>
      <c r="G2" s="98"/>
      <c r="H2" s="98"/>
    </row>
    <row r="3" spans="1:8" s="81" customFormat="1" ht="45">
      <c r="A3" s="362" t="s">
        <v>161</v>
      </c>
      <c r="B3" s="363" t="s">
        <v>162</v>
      </c>
      <c r="C3" s="363" t="s">
        <v>163</v>
      </c>
      <c r="D3" s="363" t="s">
        <v>16</v>
      </c>
      <c r="E3" s="363" t="str">
        <f>'Form Sk2'!E7</f>
        <v>Previous Year               (20__-20__)</v>
      </c>
      <c r="F3" s="364" t="str">
        <f>'Form Sk2'!F7</f>
        <v>Current/Assessment /Target Year            (2018-2019)</v>
      </c>
    </row>
    <row r="4" spans="1:8" ht="15">
      <c r="A4" s="421"/>
      <c r="B4" s="736" t="s">
        <v>502</v>
      </c>
      <c r="C4" s="737"/>
      <c r="D4" s="737"/>
      <c r="E4" s="737"/>
      <c r="F4" s="738"/>
    </row>
    <row r="5" spans="1:8" ht="15">
      <c r="A5" s="740"/>
      <c r="B5" s="740"/>
      <c r="C5" s="740"/>
      <c r="D5" s="740"/>
      <c r="E5" s="740"/>
      <c r="F5" s="740"/>
    </row>
    <row r="6" spans="1:8" s="109" customFormat="1" ht="15">
      <c r="A6" s="432" t="s">
        <v>1633</v>
      </c>
      <c r="B6" s="741" t="s">
        <v>1632</v>
      </c>
      <c r="C6" s="742"/>
      <c r="D6" s="742"/>
      <c r="E6" s="742"/>
      <c r="F6" s="743"/>
    </row>
    <row r="7" spans="1:8">
      <c r="A7" s="424" t="s">
        <v>106</v>
      </c>
      <c r="B7" s="161" t="s">
        <v>504</v>
      </c>
      <c r="C7" s="161" t="s">
        <v>166</v>
      </c>
      <c r="D7" s="162" t="s">
        <v>783</v>
      </c>
      <c r="E7" s="144">
        <f>'Form Sk2'!E159</f>
        <v>0</v>
      </c>
      <c r="F7" s="144">
        <f>'Form Sk2'!F159</f>
        <v>0</v>
      </c>
    </row>
    <row r="8" spans="1:8">
      <c r="A8" s="424" t="s">
        <v>47</v>
      </c>
      <c r="B8" s="161" t="s">
        <v>519</v>
      </c>
      <c r="C8" s="161" t="s">
        <v>166</v>
      </c>
      <c r="D8" s="162" t="s">
        <v>783</v>
      </c>
      <c r="E8" s="144">
        <f>'Form Sk2'!E166</f>
        <v>0</v>
      </c>
      <c r="F8" s="144">
        <f>'Form Sk2'!F166</f>
        <v>0</v>
      </c>
    </row>
    <row r="9" spans="1:8">
      <c r="A9" s="424" t="s">
        <v>54</v>
      </c>
      <c r="B9" s="161" t="s">
        <v>521</v>
      </c>
      <c r="C9" s="161" t="s">
        <v>166</v>
      </c>
      <c r="D9" s="162" t="s">
        <v>783</v>
      </c>
      <c r="E9" s="144">
        <f>'Form Sk2'!E173</f>
        <v>0</v>
      </c>
      <c r="F9" s="144">
        <f>'Form Sk2'!F173</f>
        <v>0</v>
      </c>
    </row>
    <row r="10" spans="1:8" s="109" customFormat="1" ht="15">
      <c r="A10" s="432" t="s">
        <v>1634</v>
      </c>
      <c r="B10" s="735" t="s">
        <v>1033</v>
      </c>
      <c r="C10" s="735"/>
      <c r="D10" s="735"/>
      <c r="E10" s="735"/>
      <c r="F10" s="735"/>
    </row>
    <row r="11" spans="1:8">
      <c r="A11" s="163" t="s">
        <v>106</v>
      </c>
      <c r="B11" s="161" t="s">
        <v>597</v>
      </c>
      <c r="C11" s="424" t="s">
        <v>166</v>
      </c>
      <c r="D11" s="161" t="s">
        <v>1037</v>
      </c>
      <c r="E11" s="159">
        <f>IFERROR((SUM('Wheel and Axle Productions'!E472:E491)+'Wheel and Axle Productions'!E14),0)</f>
        <v>0</v>
      </c>
      <c r="F11" s="159">
        <f>IFERROR((SUM('Wheel and Axle Productions'!F472:F491)+'Wheel and Axle Productions'!F14),0)</f>
        <v>0</v>
      </c>
    </row>
    <row r="12" spans="1:8">
      <c r="A12" s="163" t="s">
        <v>47</v>
      </c>
      <c r="B12" s="161" t="s">
        <v>598</v>
      </c>
      <c r="C12" s="424" t="s">
        <v>166</v>
      </c>
      <c r="D12" s="161" t="s">
        <v>1038</v>
      </c>
      <c r="E12" s="159">
        <f>IFERROR((SUM('Wheel and Axle Productions'!E494:E533)+'Wheel and Axle Productions'!E162),0)</f>
        <v>0</v>
      </c>
      <c r="F12" s="159">
        <f>IFERROR((SUM('Wheel and Axle Productions'!F494:F533)+'Wheel and Axle Productions'!F162),0)</f>
        <v>0</v>
      </c>
    </row>
    <row r="13" spans="1:8" s="109" customFormat="1" ht="15">
      <c r="A13" s="432" t="s">
        <v>1635</v>
      </c>
      <c r="B13" s="735" t="s">
        <v>1034</v>
      </c>
      <c r="C13" s="735"/>
      <c r="D13" s="735"/>
      <c r="E13" s="735"/>
      <c r="F13" s="735"/>
    </row>
    <row r="14" spans="1:8">
      <c r="A14" s="163" t="s">
        <v>106</v>
      </c>
      <c r="B14" s="161" t="s">
        <v>599</v>
      </c>
      <c r="C14" s="424" t="s">
        <v>166</v>
      </c>
      <c r="D14" s="161" t="s">
        <v>1035</v>
      </c>
      <c r="E14" s="452">
        <f>IFERROR(((('Form Sk2'!E63*860)+'Form Sk2'!E64)/10^7*1000)/E11,0)</f>
        <v>0</v>
      </c>
      <c r="F14" s="452">
        <f>IFERROR(((('Form Sk2'!F63*860)+'Form Sk2'!F64)/10^7*1000)/F11,0)</f>
        <v>0</v>
      </c>
    </row>
    <row r="15" spans="1:8">
      <c r="A15" s="163" t="s">
        <v>47</v>
      </c>
      <c r="B15" s="161" t="s">
        <v>600</v>
      </c>
      <c r="C15" s="424" t="s">
        <v>166</v>
      </c>
      <c r="D15" s="161" t="s">
        <v>1036</v>
      </c>
      <c r="E15" s="452">
        <f>IFERROR(((('Form Sk2'!E71*860)+'Form Sk2'!E72)/10^7*1000)/E12,0)</f>
        <v>0</v>
      </c>
      <c r="F15" s="452">
        <f>IFERROR(((('Form Sk2'!F71*860)+'Form Sk2'!F72)/10^7*1000)/F12,0)</f>
        <v>0</v>
      </c>
    </row>
    <row r="16" spans="1:8" s="109" customFormat="1" ht="15" customHeight="1">
      <c r="A16" s="432" t="s">
        <v>1636</v>
      </c>
      <c r="B16" s="735" t="s">
        <v>1039</v>
      </c>
      <c r="C16" s="735"/>
      <c r="D16" s="735"/>
      <c r="E16" s="735"/>
      <c r="F16" s="735"/>
    </row>
    <row r="17" spans="1:16384">
      <c r="A17" s="424" t="s">
        <v>106</v>
      </c>
      <c r="B17" s="161" t="s">
        <v>601</v>
      </c>
      <c r="C17" s="424" t="s">
        <v>166</v>
      </c>
      <c r="D17" s="161" t="s">
        <v>834</v>
      </c>
      <c r="E17" s="159">
        <f>IFERROR(E15/$E$14,0)</f>
        <v>0</v>
      </c>
      <c r="F17" s="159">
        <f>IFERROR(IF(E15=0, F15/$E$14, E17),0)</f>
        <v>0</v>
      </c>
    </row>
    <row r="18" spans="1:16384" s="109" customFormat="1" ht="15">
      <c r="A18" s="423" t="s">
        <v>1637</v>
      </c>
      <c r="B18" s="735" t="s">
        <v>26</v>
      </c>
      <c r="C18" s="735"/>
      <c r="D18" s="735"/>
      <c r="E18" s="735"/>
      <c r="F18" s="735"/>
    </row>
    <row r="19" spans="1:16384">
      <c r="A19" s="424" t="s">
        <v>106</v>
      </c>
      <c r="B19" s="161" t="s">
        <v>601</v>
      </c>
      <c r="C19" s="424" t="s">
        <v>166</v>
      </c>
      <c r="D19" s="161" t="s">
        <v>827</v>
      </c>
      <c r="E19" s="159">
        <f>IFERROR((E17*E12)+E11,0)</f>
        <v>0</v>
      </c>
      <c r="F19" s="159">
        <f>IFERROR((F17*F12)+F11,0)</f>
        <v>0</v>
      </c>
    </row>
    <row r="20" spans="1:16384">
      <c r="A20" s="733"/>
      <c r="B20" s="733"/>
      <c r="C20" s="733"/>
      <c r="D20" s="733"/>
      <c r="E20" s="733"/>
      <c r="F20" s="733"/>
    </row>
    <row r="21" spans="1:16384" ht="15">
      <c r="A21" s="142">
        <v>2</v>
      </c>
      <c r="B21" s="732" t="s">
        <v>875</v>
      </c>
      <c r="C21" s="732"/>
      <c r="D21" s="732"/>
      <c r="E21" s="732"/>
      <c r="F21" s="732"/>
    </row>
    <row r="22" spans="1:16384">
      <c r="A22" s="143" t="s">
        <v>22</v>
      </c>
      <c r="B22" s="24" t="s">
        <v>866</v>
      </c>
      <c r="C22" s="424" t="s">
        <v>166</v>
      </c>
      <c r="D22" s="424" t="s">
        <v>827</v>
      </c>
      <c r="E22" s="159">
        <f>IFERROR((('Form Sk2'!E78*'Form Sk2'!E79)/'Form Sk2'!$E$78),0)</f>
        <v>0</v>
      </c>
      <c r="F22" s="159">
        <f>IFERROR((('Form Sk2'!F78*'Form Sk2'!F79)/'Form Sk2'!$E$78),0)</f>
        <v>0</v>
      </c>
    </row>
    <row r="23" spans="1:16384">
      <c r="A23" s="143" t="s">
        <v>10</v>
      </c>
      <c r="B23" s="24" t="s">
        <v>867</v>
      </c>
      <c r="C23" s="424" t="s">
        <v>166</v>
      </c>
      <c r="D23" s="424" t="s">
        <v>827</v>
      </c>
      <c r="E23" s="159">
        <f>IFERROR((('Form Sk2'!E87*'Form Sk2'!E88)/'Form Sk2'!$E$78),0)</f>
        <v>0</v>
      </c>
      <c r="F23" s="159">
        <f>IFERROR((('Form Sk2'!F87*'Form Sk2'!F88)/'Form Sk2'!$E$78),0)</f>
        <v>0</v>
      </c>
    </row>
    <row r="24" spans="1:16384">
      <c r="A24" s="143" t="s">
        <v>12</v>
      </c>
      <c r="B24" s="24" t="s">
        <v>868</v>
      </c>
      <c r="C24" s="424" t="s">
        <v>166</v>
      </c>
      <c r="D24" s="424" t="s">
        <v>827</v>
      </c>
      <c r="E24" s="159">
        <f>IFERROR((('Form Sk2'!E96*'Form Sk2'!E97)/'Form Sk2'!$E$78),0)</f>
        <v>0</v>
      </c>
      <c r="F24" s="159">
        <f>IFERROR((('Form Sk2'!F96*'Form Sk2'!F97)/'Form Sk2'!$E$78),0)</f>
        <v>0</v>
      </c>
    </row>
    <row r="25" spans="1:16384">
      <c r="A25" s="143" t="s">
        <v>24</v>
      </c>
      <c r="B25" s="24" t="s">
        <v>869</v>
      </c>
      <c r="C25" s="424" t="s">
        <v>166</v>
      </c>
      <c r="D25" s="424" t="s">
        <v>827</v>
      </c>
      <c r="E25" s="159">
        <f>IFERROR((('Form Sk2'!E105*'Form Sk2'!E106)/'Form Sk2'!$E$78),0)</f>
        <v>0</v>
      </c>
      <c r="F25" s="159">
        <f>IFERROR((('Form Sk2'!F105*'Form Sk2'!F106)/'Form Sk2'!$E$78),0)</f>
        <v>0</v>
      </c>
    </row>
    <row r="26" spans="1:16384">
      <c r="A26" s="143" t="s">
        <v>25</v>
      </c>
      <c r="B26" s="24" t="s">
        <v>870</v>
      </c>
      <c r="C26" s="424" t="s">
        <v>166</v>
      </c>
      <c r="D26" s="424" t="s">
        <v>827</v>
      </c>
      <c r="E26" s="159">
        <f>IFERROR((('Form Sk2'!E114*'Form Sk2'!E115)/'Form Sk2'!$E$78),0)</f>
        <v>0</v>
      </c>
      <c r="F26" s="159">
        <f>IFERROR((('Form Sk2'!F114*'Form Sk2'!F115)/'Form Sk2'!$E$78),0)</f>
        <v>0</v>
      </c>
    </row>
    <row r="27" spans="1:16384">
      <c r="A27" s="143" t="s">
        <v>35</v>
      </c>
      <c r="B27" s="24" t="s">
        <v>871</v>
      </c>
      <c r="C27" s="424" t="s">
        <v>166</v>
      </c>
      <c r="D27" s="424" t="s">
        <v>827</v>
      </c>
      <c r="E27" s="159">
        <f>IFERROR((('Form Sk2'!E123*'Form Sk2'!E124)/'Form Sk2'!$E$78),0)</f>
        <v>0</v>
      </c>
      <c r="F27" s="159">
        <f>IFERROR((('Form Sk2'!F123*'Form Sk2'!F124)/'Form Sk2'!$E$78),0)</f>
        <v>0</v>
      </c>
    </row>
    <row r="28" spans="1:16384">
      <c r="A28" s="143" t="s">
        <v>37</v>
      </c>
      <c r="B28" s="24" t="s">
        <v>872</v>
      </c>
      <c r="C28" s="424" t="s">
        <v>166</v>
      </c>
      <c r="D28" s="424" t="s">
        <v>827</v>
      </c>
      <c r="E28" s="159">
        <f>IFERROR((('Form Sk2'!E132*'Form Sk2'!E133)/'Form Sk2'!$E$78),0)</f>
        <v>0</v>
      </c>
      <c r="F28" s="159">
        <f>IFERROR((('Form Sk2'!F132*'Form Sk2'!F133)/'Form Sk2'!$E$78),0)</f>
        <v>0</v>
      </c>
    </row>
    <row r="29" spans="1:16384">
      <c r="A29" s="143" t="s">
        <v>39</v>
      </c>
      <c r="B29" s="24" t="s">
        <v>873</v>
      </c>
      <c r="C29" s="424" t="s">
        <v>166</v>
      </c>
      <c r="D29" s="424" t="s">
        <v>827</v>
      </c>
      <c r="E29" s="159">
        <f>IFERROR((('Form Sk2'!E141*'Form Sk2'!E142)/'Form Sk2'!$E$78),0)</f>
        <v>0</v>
      </c>
      <c r="F29" s="159">
        <f>IFERROR((('Form Sk2'!F141*'Form Sk2'!F142)/'Form Sk2'!$E$78),0)</f>
        <v>0</v>
      </c>
    </row>
    <row r="30" spans="1:16384">
      <c r="A30" s="143" t="s">
        <v>41</v>
      </c>
      <c r="B30" s="24" t="s">
        <v>874</v>
      </c>
      <c r="C30" s="424" t="s">
        <v>166</v>
      </c>
      <c r="D30" s="424" t="s">
        <v>827</v>
      </c>
      <c r="E30" s="159">
        <f>IFERROR((('Form Sk2'!E150*'Form Sk2'!E151)/'Form Sk2'!$E$78),0)</f>
        <v>0</v>
      </c>
      <c r="F30" s="159">
        <f>IFERROR((('Form Sk2'!F150*'Form Sk2'!F151)/'Form Sk2'!$E$78),0)</f>
        <v>0</v>
      </c>
    </row>
    <row r="31" spans="1:16384" ht="15">
      <c r="A31" s="142" t="s">
        <v>69</v>
      </c>
      <c r="B31" s="102" t="s">
        <v>1059</v>
      </c>
      <c r="C31" s="102" t="s">
        <v>166</v>
      </c>
      <c r="D31" s="102" t="s">
        <v>827</v>
      </c>
      <c r="E31" s="105">
        <f>SUM(E22:E30)</f>
        <v>0</v>
      </c>
      <c r="F31" s="105">
        <f>SUM(F22:F30)</f>
        <v>0</v>
      </c>
    </row>
    <row r="32" spans="1:16384">
      <c r="A32" s="733"/>
      <c r="B32" s="733"/>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c r="AT32" s="733"/>
      <c r="AU32" s="733"/>
      <c r="AV32" s="733"/>
      <c r="AW32" s="733"/>
      <c r="AX32" s="733"/>
      <c r="AY32" s="733"/>
      <c r="AZ32" s="733"/>
      <c r="BA32" s="733"/>
      <c r="BB32" s="733"/>
      <c r="BC32" s="733"/>
      <c r="BD32" s="733"/>
      <c r="BE32" s="733"/>
      <c r="BF32" s="733"/>
      <c r="BG32" s="733"/>
      <c r="BH32" s="733"/>
      <c r="BI32" s="733"/>
      <c r="BJ32" s="733"/>
      <c r="BK32" s="733"/>
      <c r="BL32" s="733"/>
      <c r="BM32" s="733"/>
      <c r="BN32" s="733"/>
      <c r="BO32" s="733"/>
      <c r="BP32" s="733"/>
      <c r="BQ32" s="733"/>
      <c r="BR32" s="733"/>
      <c r="BS32" s="733"/>
      <c r="BT32" s="733"/>
      <c r="BU32" s="733"/>
      <c r="BV32" s="733"/>
      <c r="BW32" s="733"/>
      <c r="BX32" s="733"/>
      <c r="BY32" s="733"/>
      <c r="BZ32" s="733"/>
      <c r="CA32" s="733"/>
      <c r="CB32" s="733"/>
      <c r="CC32" s="733"/>
      <c r="CD32" s="733"/>
      <c r="CE32" s="733"/>
      <c r="CF32" s="733"/>
      <c r="CG32" s="733"/>
      <c r="CH32" s="733"/>
      <c r="CI32" s="733"/>
      <c r="CJ32" s="733"/>
      <c r="CK32" s="733"/>
      <c r="CL32" s="733"/>
      <c r="CM32" s="733"/>
      <c r="CN32" s="733"/>
      <c r="CO32" s="733"/>
      <c r="CP32" s="733"/>
      <c r="CQ32" s="733"/>
      <c r="CR32" s="733"/>
      <c r="CS32" s="733"/>
      <c r="CT32" s="733"/>
      <c r="CU32" s="733"/>
      <c r="CV32" s="733"/>
      <c r="CW32" s="733"/>
      <c r="CX32" s="733"/>
      <c r="CY32" s="733"/>
      <c r="CZ32" s="733"/>
      <c r="DA32" s="733"/>
      <c r="DB32" s="733"/>
      <c r="DC32" s="733"/>
      <c r="DD32" s="733"/>
      <c r="DE32" s="733"/>
      <c r="DF32" s="733"/>
      <c r="DG32" s="733"/>
      <c r="DH32" s="733"/>
      <c r="DI32" s="733"/>
      <c r="DJ32" s="733"/>
      <c r="DK32" s="733"/>
      <c r="DL32" s="733"/>
      <c r="DM32" s="733"/>
      <c r="DN32" s="733"/>
      <c r="DO32" s="733"/>
      <c r="DP32" s="733"/>
      <c r="DQ32" s="733"/>
      <c r="DR32" s="733"/>
      <c r="DS32" s="733"/>
      <c r="DT32" s="733"/>
      <c r="DU32" s="733"/>
      <c r="DV32" s="733"/>
      <c r="DW32" s="733"/>
      <c r="DX32" s="733"/>
      <c r="DY32" s="733"/>
      <c r="DZ32" s="733"/>
      <c r="EA32" s="733"/>
      <c r="EB32" s="733"/>
      <c r="EC32" s="733"/>
      <c r="ED32" s="733"/>
      <c r="EE32" s="733"/>
      <c r="EF32" s="733"/>
      <c r="EG32" s="733"/>
      <c r="EH32" s="733"/>
      <c r="EI32" s="733"/>
      <c r="EJ32" s="733"/>
      <c r="EK32" s="733"/>
      <c r="EL32" s="733"/>
      <c r="EM32" s="733"/>
      <c r="EN32" s="733"/>
      <c r="EO32" s="733"/>
      <c r="EP32" s="733"/>
      <c r="EQ32" s="733"/>
      <c r="ER32" s="733"/>
      <c r="ES32" s="733"/>
      <c r="ET32" s="733"/>
      <c r="EU32" s="733"/>
      <c r="EV32" s="733"/>
      <c r="EW32" s="733"/>
      <c r="EX32" s="733"/>
      <c r="EY32" s="733"/>
      <c r="EZ32" s="733"/>
      <c r="FA32" s="733"/>
      <c r="FB32" s="733"/>
      <c r="FC32" s="733"/>
      <c r="FD32" s="733"/>
      <c r="FE32" s="733"/>
      <c r="FF32" s="733"/>
      <c r="FG32" s="733"/>
      <c r="FH32" s="733"/>
      <c r="FI32" s="733"/>
      <c r="FJ32" s="733"/>
      <c r="FK32" s="733"/>
      <c r="FL32" s="733"/>
      <c r="FM32" s="733"/>
      <c r="FN32" s="733"/>
      <c r="FO32" s="733"/>
      <c r="FP32" s="733"/>
      <c r="FQ32" s="733"/>
      <c r="FR32" s="733"/>
      <c r="FS32" s="733"/>
      <c r="FT32" s="733"/>
      <c r="FU32" s="733"/>
      <c r="FV32" s="733"/>
      <c r="FW32" s="733"/>
      <c r="FX32" s="733"/>
      <c r="FY32" s="733"/>
      <c r="FZ32" s="733"/>
      <c r="GA32" s="733"/>
      <c r="GB32" s="733"/>
      <c r="GC32" s="733"/>
      <c r="GD32" s="733"/>
      <c r="GE32" s="733"/>
      <c r="GF32" s="733"/>
      <c r="GG32" s="733"/>
      <c r="GH32" s="733"/>
      <c r="GI32" s="733"/>
      <c r="GJ32" s="733"/>
      <c r="GK32" s="733"/>
      <c r="GL32" s="733"/>
      <c r="GM32" s="733"/>
      <c r="GN32" s="733"/>
      <c r="GO32" s="733"/>
      <c r="GP32" s="733"/>
      <c r="GQ32" s="733"/>
      <c r="GR32" s="733"/>
      <c r="GS32" s="733"/>
      <c r="GT32" s="733"/>
      <c r="GU32" s="733"/>
      <c r="GV32" s="733"/>
      <c r="GW32" s="733"/>
      <c r="GX32" s="733"/>
      <c r="GY32" s="733"/>
      <c r="GZ32" s="733"/>
      <c r="HA32" s="733"/>
      <c r="HB32" s="733"/>
      <c r="HC32" s="733"/>
      <c r="HD32" s="733"/>
      <c r="HE32" s="733"/>
      <c r="HF32" s="733"/>
      <c r="HG32" s="733"/>
      <c r="HH32" s="733"/>
      <c r="HI32" s="733"/>
      <c r="HJ32" s="733"/>
      <c r="HK32" s="733"/>
      <c r="HL32" s="733"/>
      <c r="HM32" s="733"/>
      <c r="HN32" s="733"/>
      <c r="HO32" s="733"/>
      <c r="HP32" s="733"/>
      <c r="HQ32" s="733"/>
      <c r="HR32" s="733"/>
      <c r="HS32" s="733"/>
      <c r="HT32" s="733"/>
      <c r="HU32" s="733"/>
      <c r="HV32" s="733"/>
      <c r="HW32" s="733"/>
      <c r="HX32" s="733"/>
      <c r="HY32" s="733"/>
      <c r="HZ32" s="733"/>
      <c r="IA32" s="733"/>
      <c r="IB32" s="733"/>
      <c r="IC32" s="733"/>
      <c r="ID32" s="733"/>
      <c r="IE32" s="733"/>
      <c r="IF32" s="733"/>
      <c r="IG32" s="733"/>
      <c r="IH32" s="733"/>
      <c r="II32" s="733"/>
      <c r="IJ32" s="733"/>
      <c r="IK32" s="733"/>
      <c r="IL32" s="733"/>
      <c r="IM32" s="733"/>
      <c r="IN32" s="733"/>
      <c r="IO32" s="733"/>
      <c r="IP32" s="733"/>
      <c r="IQ32" s="733"/>
      <c r="IR32" s="733"/>
      <c r="IS32" s="733"/>
      <c r="IT32" s="733"/>
      <c r="IU32" s="733"/>
      <c r="IV32" s="733"/>
      <c r="IW32" s="733"/>
      <c r="IX32" s="733"/>
      <c r="IY32" s="733"/>
      <c r="IZ32" s="733"/>
      <c r="JA32" s="733"/>
      <c r="JB32" s="733"/>
      <c r="JC32" s="733"/>
      <c r="JD32" s="733"/>
      <c r="JE32" s="733"/>
      <c r="JF32" s="733"/>
      <c r="JG32" s="733"/>
      <c r="JH32" s="733"/>
      <c r="JI32" s="733"/>
      <c r="JJ32" s="733"/>
      <c r="JK32" s="733"/>
      <c r="JL32" s="733"/>
      <c r="JM32" s="733"/>
      <c r="JN32" s="733"/>
      <c r="JO32" s="733"/>
      <c r="JP32" s="733"/>
      <c r="JQ32" s="733"/>
      <c r="JR32" s="733"/>
      <c r="JS32" s="733"/>
      <c r="JT32" s="733"/>
      <c r="JU32" s="733"/>
      <c r="JV32" s="733"/>
      <c r="JW32" s="733"/>
      <c r="JX32" s="733"/>
      <c r="JY32" s="733"/>
      <c r="JZ32" s="733"/>
      <c r="KA32" s="733"/>
      <c r="KB32" s="733"/>
      <c r="KC32" s="733"/>
      <c r="KD32" s="733"/>
      <c r="KE32" s="733"/>
      <c r="KF32" s="733"/>
      <c r="KG32" s="733"/>
      <c r="KH32" s="733"/>
      <c r="KI32" s="733"/>
      <c r="KJ32" s="733"/>
      <c r="KK32" s="733"/>
      <c r="KL32" s="733"/>
      <c r="KM32" s="733"/>
      <c r="KN32" s="733"/>
      <c r="KO32" s="733"/>
      <c r="KP32" s="733"/>
      <c r="KQ32" s="733"/>
      <c r="KR32" s="733"/>
      <c r="KS32" s="733"/>
      <c r="KT32" s="733"/>
      <c r="KU32" s="733"/>
      <c r="KV32" s="733"/>
      <c r="KW32" s="733"/>
      <c r="KX32" s="733"/>
      <c r="KY32" s="733"/>
      <c r="KZ32" s="733"/>
      <c r="LA32" s="733"/>
      <c r="LB32" s="733"/>
      <c r="LC32" s="733"/>
      <c r="LD32" s="733"/>
      <c r="LE32" s="733"/>
      <c r="LF32" s="733"/>
      <c r="LG32" s="733"/>
      <c r="LH32" s="733"/>
      <c r="LI32" s="733"/>
      <c r="LJ32" s="733"/>
      <c r="LK32" s="733"/>
      <c r="LL32" s="733"/>
      <c r="LM32" s="733"/>
      <c r="LN32" s="733"/>
      <c r="LO32" s="733"/>
      <c r="LP32" s="733"/>
      <c r="LQ32" s="733"/>
      <c r="LR32" s="733"/>
      <c r="LS32" s="733"/>
      <c r="LT32" s="733"/>
      <c r="LU32" s="733"/>
      <c r="LV32" s="733"/>
      <c r="LW32" s="733"/>
      <c r="LX32" s="733"/>
      <c r="LY32" s="733"/>
      <c r="LZ32" s="733"/>
      <c r="MA32" s="733"/>
      <c r="MB32" s="733"/>
      <c r="MC32" s="733"/>
      <c r="MD32" s="733"/>
      <c r="ME32" s="733"/>
      <c r="MF32" s="733"/>
      <c r="MG32" s="733"/>
      <c r="MH32" s="733"/>
      <c r="MI32" s="733"/>
      <c r="MJ32" s="733"/>
      <c r="MK32" s="733"/>
      <c r="ML32" s="733"/>
      <c r="MM32" s="733"/>
      <c r="MN32" s="733"/>
      <c r="MO32" s="733"/>
      <c r="MP32" s="733"/>
      <c r="MQ32" s="733"/>
      <c r="MR32" s="733"/>
      <c r="MS32" s="733"/>
      <c r="MT32" s="733"/>
      <c r="MU32" s="733"/>
      <c r="MV32" s="733"/>
      <c r="MW32" s="733"/>
      <c r="MX32" s="733"/>
      <c r="MY32" s="733"/>
      <c r="MZ32" s="733"/>
      <c r="NA32" s="733"/>
      <c r="NB32" s="733"/>
      <c r="NC32" s="733"/>
      <c r="ND32" s="733"/>
      <c r="NE32" s="733"/>
      <c r="NF32" s="733"/>
      <c r="NG32" s="733"/>
      <c r="NH32" s="733"/>
      <c r="NI32" s="733"/>
      <c r="NJ32" s="733"/>
      <c r="NK32" s="733"/>
      <c r="NL32" s="733"/>
      <c r="NM32" s="733"/>
      <c r="NN32" s="733"/>
      <c r="NO32" s="733"/>
      <c r="NP32" s="733"/>
      <c r="NQ32" s="733"/>
      <c r="NR32" s="733"/>
      <c r="NS32" s="733"/>
      <c r="NT32" s="733"/>
      <c r="NU32" s="733"/>
      <c r="NV32" s="733"/>
      <c r="NW32" s="733"/>
      <c r="NX32" s="733"/>
      <c r="NY32" s="733"/>
      <c r="NZ32" s="733"/>
      <c r="OA32" s="733"/>
      <c r="OB32" s="733"/>
      <c r="OC32" s="733"/>
      <c r="OD32" s="733"/>
      <c r="OE32" s="733"/>
      <c r="OF32" s="733"/>
      <c r="OG32" s="733"/>
      <c r="OH32" s="733"/>
      <c r="OI32" s="733"/>
      <c r="OJ32" s="733"/>
      <c r="OK32" s="733"/>
      <c r="OL32" s="733"/>
      <c r="OM32" s="733"/>
      <c r="ON32" s="733"/>
      <c r="OO32" s="733"/>
      <c r="OP32" s="733"/>
      <c r="OQ32" s="733"/>
      <c r="OR32" s="733"/>
      <c r="OS32" s="733"/>
      <c r="OT32" s="733"/>
      <c r="OU32" s="733"/>
      <c r="OV32" s="733"/>
      <c r="OW32" s="733"/>
      <c r="OX32" s="733"/>
      <c r="OY32" s="733"/>
      <c r="OZ32" s="733"/>
      <c r="PA32" s="733"/>
      <c r="PB32" s="733"/>
      <c r="PC32" s="733"/>
      <c r="PD32" s="733"/>
      <c r="PE32" s="733"/>
      <c r="PF32" s="733"/>
      <c r="PG32" s="733"/>
      <c r="PH32" s="733"/>
      <c r="PI32" s="733"/>
      <c r="PJ32" s="733"/>
      <c r="PK32" s="733"/>
      <c r="PL32" s="733"/>
      <c r="PM32" s="733"/>
      <c r="PN32" s="733"/>
      <c r="PO32" s="733"/>
      <c r="PP32" s="733"/>
      <c r="PQ32" s="733"/>
      <c r="PR32" s="733"/>
      <c r="PS32" s="733"/>
      <c r="PT32" s="733"/>
      <c r="PU32" s="733"/>
      <c r="PV32" s="733"/>
      <c r="PW32" s="733"/>
      <c r="PX32" s="733"/>
      <c r="PY32" s="733"/>
      <c r="PZ32" s="733"/>
      <c r="QA32" s="733"/>
      <c r="QB32" s="733"/>
      <c r="QC32" s="733"/>
      <c r="QD32" s="733"/>
      <c r="QE32" s="733"/>
      <c r="QF32" s="733"/>
      <c r="QG32" s="733"/>
      <c r="QH32" s="733"/>
      <c r="QI32" s="733"/>
      <c r="QJ32" s="733"/>
      <c r="QK32" s="733"/>
      <c r="QL32" s="733"/>
      <c r="QM32" s="733"/>
      <c r="QN32" s="733"/>
      <c r="QO32" s="733"/>
      <c r="QP32" s="733"/>
      <c r="QQ32" s="733"/>
      <c r="QR32" s="733"/>
      <c r="QS32" s="733"/>
      <c r="QT32" s="733"/>
      <c r="QU32" s="733"/>
      <c r="QV32" s="733"/>
      <c r="QW32" s="733"/>
      <c r="QX32" s="733"/>
      <c r="QY32" s="733"/>
      <c r="QZ32" s="733"/>
      <c r="RA32" s="733"/>
      <c r="RB32" s="733"/>
      <c r="RC32" s="733"/>
      <c r="RD32" s="733"/>
      <c r="RE32" s="733"/>
      <c r="RF32" s="733"/>
      <c r="RG32" s="733"/>
      <c r="RH32" s="733"/>
      <c r="RI32" s="733"/>
      <c r="RJ32" s="733"/>
      <c r="RK32" s="733"/>
      <c r="RL32" s="733"/>
      <c r="RM32" s="733"/>
      <c r="RN32" s="733"/>
      <c r="RO32" s="733"/>
      <c r="RP32" s="733"/>
      <c r="RQ32" s="733"/>
      <c r="RR32" s="733"/>
      <c r="RS32" s="733"/>
      <c r="RT32" s="733"/>
      <c r="RU32" s="733"/>
      <c r="RV32" s="733"/>
      <c r="RW32" s="733"/>
      <c r="RX32" s="733"/>
      <c r="RY32" s="733"/>
      <c r="RZ32" s="733"/>
      <c r="SA32" s="733"/>
      <c r="SB32" s="733"/>
      <c r="SC32" s="733"/>
      <c r="SD32" s="733"/>
      <c r="SE32" s="733"/>
      <c r="SF32" s="733"/>
      <c r="SG32" s="733"/>
      <c r="SH32" s="733"/>
      <c r="SI32" s="733"/>
      <c r="SJ32" s="733"/>
      <c r="SK32" s="733"/>
      <c r="SL32" s="733"/>
      <c r="SM32" s="733"/>
      <c r="SN32" s="733"/>
      <c r="SO32" s="733"/>
      <c r="SP32" s="733"/>
      <c r="SQ32" s="733"/>
      <c r="SR32" s="733"/>
      <c r="SS32" s="733"/>
      <c r="ST32" s="733"/>
      <c r="SU32" s="733"/>
      <c r="SV32" s="733"/>
      <c r="SW32" s="733"/>
      <c r="SX32" s="733"/>
      <c r="SY32" s="733"/>
      <c r="SZ32" s="733"/>
      <c r="TA32" s="733"/>
      <c r="TB32" s="733"/>
      <c r="TC32" s="733"/>
      <c r="TD32" s="733"/>
      <c r="TE32" s="733"/>
      <c r="TF32" s="733"/>
      <c r="TG32" s="733"/>
      <c r="TH32" s="733"/>
      <c r="TI32" s="733"/>
      <c r="TJ32" s="733"/>
      <c r="TK32" s="733"/>
      <c r="TL32" s="733"/>
      <c r="TM32" s="733"/>
      <c r="TN32" s="733"/>
      <c r="TO32" s="733"/>
      <c r="TP32" s="733"/>
      <c r="TQ32" s="733"/>
      <c r="TR32" s="733"/>
      <c r="TS32" s="733"/>
      <c r="TT32" s="733"/>
      <c r="TU32" s="733"/>
      <c r="TV32" s="733"/>
      <c r="TW32" s="733"/>
      <c r="TX32" s="733"/>
      <c r="TY32" s="733"/>
      <c r="TZ32" s="733"/>
      <c r="UA32" s="733"/>
      <c r="UB32" s="733"/>
      <c r="UC32" s="733"/>
      <c r="UD32" s="733"/>
      <c r="UE32" s="733"/>
      <c r="UF32" s="733"/>
      <c r="UG32" s="733"/>
      <c r="UH32" s="733"/>
      <c r="UI32" s="733"/>
      <c r="UJ32" s="733"/>
      <c r="UK32" s="733"/>
      <c r="UL32" s="733"/>
      <c r="UM32" s="733"/>
      <c r="UN32" s="733"/>
      <c r="UO32" s="733"/>
      <c r="UP32" s="733"/>
      <c r="UQ32" s="733"/>
      <c r="UR32" s="733"/>
      <c r="US32" s="733"/>
      <c r="UT32" s="733"/>
      <c r="UU32" s="733"/>
      <c r="UV32" s="733"/>
      <c r="UW32" s="733"/>
      <c r="UX32" s="733"/>
      <c r="UY32" s="733"/>
      <c r="UZ32" s="733"/>
      <c r="VA32" s="733"/>
      <c r="VB32" s="733"/>
      <c r="VC32" s="733"/>
      <c r="VD32" s="733"/>
      <c r="VE32" s="733"/>
      <c r="VF32" s="733"/>
      <c r="VG32" s="733"/>
      <c r="VH32" s="733"/>
      <c r="VI32" s="733"/>
      <c r="VJ32" s="733"/>
      <c r="VK32" s="733"/>
      <c r="VL32" s="733"/>
      <c r="VM32" s="733"/>
      <c r="VN32" s="733"/>
      <c r="VO32" s="733"/>
      <c r="VP32" s="733"/>
      <c r="VQ32" s="733"/>
      <c r="VR32" s="733"/>
      <c r="VS32" s="733"/>
      <c r="VT32" s="733"/>
      <c r="VU32" s="733"/>
      <c r="VV32" s="733"/>
      <c r="VW32" s="733"/>
      <c r="VX32" s="733"/>
      <c r="VY32" s="733"/>
      <c r="VZ32" s="733"/>
      <c r="WA32" s="733"/>
      <c r="WB32" s="733"/>
      <c r="WC32" s="733"/>
      <c r="WD32" s="733"/>
      <c r="WE32" s="733"/>
      <c r="WF32" s="733"/>
      <c r="WG32" s="733"/>
      <c r="WH32" s="733"/>
      <c r="WI32" s="733"/>
      <c r="WJ32" s="733"/>
      <c r="WK32" s="733"/>
      <c r="WL32" s="733"/>
      <c r="WM32" s="733"/>
      <c r="WN32" s="733"/>
      <c r="WO32" s="733"/>
      <c r="WP32" s="733"/>
      <c r="WQ32" s="733"/>
      <c r="WR32" s="733"/>
      <c r="WS32" s="733"/>
      <c r="WT32" s="733"/>
      <c r="WU32" s="733"/>
      <c r="WV32" s="733"/>
      <c r="WW32" s="733"/>
      <c r="WX32" s="733"/>
      <c r="WY32" s="733"/>
      <c r="WZ32" s="733"/>
      <c r="XA32" s="733"/>
      <c r="XB32" s="733"/>
      <c r="XC32" s="733"/>
      <c r="XD32" s="733"/>
      <c r="XE32" s="733"/>
      <c r="XF32" s="733"/>
      <c r="XG32" s="733"/>
      <c r="XH32" s="733"/>
      <c r="XI32" s="733"/>
      <c r="XJ32" s="733"/>
      <c r="XK32" s="733"/>
      <c r="XL32" s="733"/>
      <c r="XM32" s="733"/>
      <c r="XN32" s="733"/>
      <c r="XO32" s="733"/>
      <c r="XP32" s="733"/>
      <c r="XQ32" s="733"/>
      <c r="XR32" s="733"/>
      <c r="XS32" s="733"/>
      <c r="XT32" s="733"/>
      <c r="XU32" s="733"/>
      <c r="XV32" s="733"/>
      <c r="XW32" s="733"/>
      <c r="XX32" s="733"/>
      <c r="XY32" s="733"/>
      <c r="XZ32" s="733"/>
      <c r="YA32" s="733"/>
      <c r="YB32" s="733"/>
      <c r="YC32" s="733"/>
      <c r="YD32" s="733"/>
      <c r="YE32" s="733"/>
      <c r="YF32" s="733"/>
      <c r="YG32" s="733"/>
      <c r="YH32" s="733"/>
      <c r="YI32" s="733"/>
      <c r="YJ32" s="733"/>
      <c r="YK32" s="733"/>
      <c r="YL32" s="733"/>
      <c r="YM32" s="733"/>
      <c r="YN32" s="733"/>
      <c r="YO32" s="733"/>
      <c r="YP32" s="733"/>
      <c r="YQ32" s="733"/>
      <c r="YR32" s="733"/>
      <c r="YS32" s="733"/>
      <c r="YT32" s="733"/>
      <c r="YU32" s="733"/>
      <c r="YV32" s="733"/>
      <c r="YW32" s="733"/>
      <c r="YX32" s="733"/>
      <c r="YY32" s="733"/>
      <c r="YZ32" s="733"/>
      <c r="ZA32" s="733"/>
      <c r="ZB32" s="733"/>
      <c r="ZC32" s="733"/>
      <c r="ZD32" s="733"/>
      <c r="ZE32" s="733"/>
      <c r="ZF32" s="733"/>
      <c r="ZG32" s="733"/>
      <c r="ZH32" s="733"/>
      <c r="ZI32" s="733"/>
      <c r="ZJ32" s="733"/>
      <c r="ZK32" s="733"/>
      <c r="ZL32" s="733"/>
      <c r="ZM32" s="733"/>
      <c r="ZN32" s="733"/>
      <c r="ZO32" s="733"/>
      <c r="ZP32" s="733"/>
      <c r="ZQ32" s="733"/>
      <c r="ZR32" s="733"/>
      <c r="ZS32" s="733"/>
      <c r="ZT32" s="733"/>
      <c r="ZU32" s="733"/>
      <c r="ZV32" s="733"/>
      <c r="ZW32" s="733"/>
      <c r="ZX32" s="733"/>
      <c r="ZY32" s="733"/>
      <c r="ZZ32" s="733"/>
      <c r="AAA32" s="733"/>
      <c r="AAB32" s="733"/>
      <c r="AAC32" s="733"/>
      <c r="AAD32" s="733"/>
      <c r="AAE32" s="733"/>
      <c r="AAF32" s="733"/>
      <c r="AAG32" s="733"/>
      <c r="AAH32" s="733"/>
      <c r="AAI32" s="733"/>
      <c r="AAJ32" s="733"/>
      <c r="AAK32" s="733"/>
      <c r="AAL32" s="733"/>
      <c r="AAM32" s="733"/>
      <c r="AAN32" s="733"/>
      <c r="AAO32" s="733"/>
      <c r="AAP32" s="733"/>
      <c r="AAQ32" s="733"/>
      <c r="AAR32" s="733"/>
      <c r="AAS32" s="733"/>
      <c r="AAT32" s="733"/>
      <c r="AAU32" s="733"/>
      <c r="AAV32" s="733"/>
      <c r="AAW32" s="733"/>
      <c r="AAX32" s="733"/>
      <c r="AAY32" s="733"/>
      <c r="AAZ32" s="733"/>
      <c r="ABA32" s="733"/>
      <c r="ABB32" s="733"/>
      <c r="ABC32" s="733"/>
      <c r="ABD32" s="733"/>
      <c r="ABE32" s="733"/>
      <c r="ABF32" s="733"/>
      <c r="ABG32" s="733"/>
      <c r="ABH32" s="733"/>
      <c r="ABI32" s="733"/>
      <c r="ABJ32" s="733"/>
      <c r="ABK32" s="733"/>
      <c r="ABL32" s="733"/>
      <c r="ABM32" s="733"/>
      <c r="ABN32" s="733"/>
      <c r="ABO32" s="733"/>
      <c r="ABP32" s="733"/>
      <c r="ABQ32" s="733"/>
      <c r="ABR32" s="733"/>
      <c r="ABS32" s="733"/>
      <c r="ABT32" s="733"/>
      <c r="ABU32" s="733"/>
      <c r="ABV32" s="733"/>
      <c r="ABW32" s="733"/>
      <c r="ABX32" s="733"/>
      <c r="ABY32" s="733"/>
      <c r="ABZ32" s="733"/>
      <c r="ACA32" s="733"/>
      <c r="ACB32" s="733"/>
      <c r="ACC32" s="733"/>
      <c r="ACD32" s="733"/>
      <c r="ACE32" s="733"/>
      <c r="ACF32" s="733"/>
      <c r="ACG32" s="733"/>
      <c r="ACH32" s="733"/>
      <c r="ACI32" s="733"/>
      <c r="ACJ32" s="733"/>
      <c r="ACK32" s="733"/>
      <c r="ACL32" s="733"/>
      <c r="ACM32" s="733"/>
      <c r="ACN32" s="733"/>
      <c r="ACO32" s="733"/>
      <c r="ACP32" s="733"/>
      <c r="ACQ32" s="733"/>
      <c r="ACR32" s="733"/>
      <c r="ACS32" s="733"/>
      <c r="ACT32" s="733"/>
      <c r="ACU32" s="733"/>
      <c r="ACV32" s="733"/>
      <c r="ACW32" s="733"/>
      <c r="ACX32" s="733"/>
      <c r="ACY32" s="733"/>
      <c r="ACZ32" s="733"/>
      <c r="ADA32" s="733"/>
      <c r="ADB32" s="733"/>
      <c r="ADC32" s="733"/>
      <c r="ADD32" s="733"/>
      <c r="ADE32" s="733"/>
      <c r="ADF32" s="733"/>
      <c r="ADG32" s="733"/>
      <c r="ADH32" s="733"/>
      <c r="ADI32" s="733"/>
      <c r="ADJ32" s="733"/>
      <c r="ADK32" s="733"/>
      <c r="ADL32" s="733"/>
      <c r="ADM32" s="733"/>
      <c r="ADN32" s="733"/>
      <c r="ADO32" s="733"/>
      <c r="ADP32" s="733"/>
      <c r="ADQ32" s="733"/>
      <c r="ADR32" s="733"/>
      <c r="ADS32" s="733"/>
      <c r="ADT32" s="733"/>
      <c r="ADU32" s="733"/>
      <c r="ADV32" s="733"/>
      <c r="ADW32" s="733"/>
      <c r="ADX32" s="733"/>
      <c r="ADY32" s="733"/>
      <c r="ADZ32" s="733"/>
      <c r="AEA32" s="733"/>
      <c r="AEB32" s="733"/>
      <c r="AEC32" s="733"/>
      <c r="AED32" s="733"/>
      <c r="AEE32" s="733"/>
      <c r="AEF32" s="733"/>
      <c r="AEG32" s="733"/>
      <c r="AEH32" s="733"/>
      <c r="AEI32" s="733"/>
      <c r="AEJ32" s="733"/>
      <c r="AEK32" s="733"/>
      <c r="AEL32" s="733"/>
      <c r="AEM32" s="733"/>
      <c r="AEN32" s="733"/>
      <c r="AEO32" s="733"/>
      <c r="AEP32" s="733"/>
      <c r="AEQ32" s="733"/>
      <c r="AER32" s="733"/>
      <c r="AES32" s="733"/>
      <c r="AET32" s="733"/>
      <c r="AEU32" s="733"/>
      <c r="AEV32" s="733"/>
      <c r="AEW32" s="733"/>
      <c r="AEX32" s="733"/>
      <c r="AEY32" s="733"/>
      <c r="AEZ32" s="733"/>
      <c r="AFA32" s="733"/>
      <c r="AFB32" s="733"/>
      <c r="AFC32" s="733"/>
      <c r="AFD32" s="733"/>
      <c r="AFE32" s="733"/>
      <c r="AFF32" s="733"/>
      <c r="AFG32" s="733"/>
      <c r="AFH32" s="733"/>
      <c r="AFI32" s="733"/>
      <c r="AFJ32" s="733"/>
      <c r="AFK32" s="733"/>
      <c r="AFL32" s="733"/>
      <c r="AFM32" s="733"/>
      <c r="AFN32" s="733"/>
      <c r="AFO32" s="733"/>
      <c r="AFP32" s="733"/>
      <c r="AFQ32" s="733"/>
      <c r="AFR32" s="733"/>
      <c r="AFS32" s="733"/>
      <c r="AFT32" s="733"/>
      <c r="AFU32" s="733"/>
      <c r="AFV32" s="733"/>
      <c r="AFW32" s="733"/>
      <c r="AFX32" s="733"/>
      <c r="AFY32" s="733"/>
      <c r="AFZ32" s="733"/>
      <c r="AGA32" s="733"/>
      <c r="AGB32" s="733"/>
      <c r="AGC32" s="733"/>
      <c r="AGD32" s="733"/>
      <c r="AGE32" s="733"/>
      <c r="AGF32" s="733"/>
      <c r="AGG32" s="733"/>
      <c r="AGH32" s="733"/>
      <c r="AGI32" s="733"/>
      <c r="AGJ32" s="733"/>
      <c r="AGK32" s="733"/>
      <c r="AGL32" s="733"/>
      <c r="AGM32" s="733"/>
      <c r="AGN32" s="733"/>
      <c r="AGO32" s="733"/>
      <c r="AGP32" s="733"/>
      <c r="AGQ32" s="733"/>
      <c r="AGR32" s="733"/>
      <c r="AGS32" s="733"/>
      <c r="AGT32" s="733"/>
      <c r="AGU32" s="733"/>
      <c r="AGV32" s="733"/>
      <c r="AGW32" s="733"/>
      <c r="AGX32" s="733"/>
      <c r="AGY32" s="733"/>
      <c r="AGZ32" s="733"/>
      <c r="AHA32" s="733"/>
      <c r="AHB32" s="733"/>
      <c r="AHC32" s="733"/>
      <c r="AHD32" s="733"/>
      <c r="AHE32" s="733"/>
      <c r="AHF32" s="733"/>
      <c r="AHG32" s="733"/>
      <c r="AHH32" s="733"/>
      <c r="AHI32" s="733"/>
      <c r="AHJ32" s="733"/>
      <c r="AHK32" s="733"/>
      <c r="AHL32" s="733"/>
      <c r="AHM32" s="733"/>
      <c r="AHN32" s="733"/>
      <c r="AHO32" s="733"/>
      <c r="AHP32" s="733"/>
      <c r="AHQ32" s="733"/>
      <c r="AHR32" s="733"/>
      <c r="AHS32" s="733"/>
      <c r="AHT32" s="733"/>
      <c r="AHU32" s="733"/>
      <c r="AHV32" s="733"/>
      <c r="AHW32" s="733"/>
      <c r="AHX32" s="733"/>
      <c r="AHY32" s="733"/>
      <c r="AHZ32" s="733"/>
      <c r="AIA32" s="733"/>
      <c r="AIB32" s="733"/>
      <c r="AIC32" s="733"/>
      <c r="AID32" s="733"/>
      <c r="AIE32" s="733"/>
      <c r="AIF32" s="733"/>
      <c r="AIG32" s="733"/>
      <c r="AIH32" s="733"/>
      <c r="AII32" s="733"/>
      <c r="AIJ32" s="733"/>
      <c r="AIK32" s="733"/>
      <c r="AIL32" s="733"/>
      <c r="AIM32" s="733"/>
      <c r="AIN32" s="733"/>
      <c r="AIO32" s="733"/>
      <c r="AIP32" s="733"/>
      <c r="AIQ32" s="733"/>
      <c r="AIR32" s="733"/>
      <c r="AIS32" s="733"/>
      <c r="AIT32" s="733"/>
      <c r="AIU32" s="733"/>
      <c r="AIV32" s="733"/>
      <c r="AIW32" s="733"/>
      <c r="AIX32" s="733"/>
      <c r="AIY32" s="733"/>
      <c r="AIZ32" s="733"/>
      <c r="AJA32" s="733"/>
      <c r="AJB32" s="733"/>
      <c r="AJC32" s="733"/>
      <c r="AJD32" s="733"/>
      <c r="AJE32" s="733"/>
      <c r="AJF32" s="733"/>
      <c r="AJG32" s="733"/>
      <c r="AJH32" s="733"/>
      <c r="AJI32" s="733"/>
      <c r="AJJ32" s="733"/>
      <c r="AJK32" s="733"/>
      <c r="AJL32" s="733"/>
      <c r="AJM32" s="733"/>
      <c r="AJN32" s="733"/>
      <c r="AJO32" s="733"/>
      <c r="AJP32" s="733"/>
      <c r="AJQ32" s="733"/>
      <c r="AJR32" s="733"/>
      <c r="AJS32" s="733"/>
      <c r="AJT32" s="733"/>
      <c r="AJU32" s="733"/>
      <c r="AJV32" s="733"/>
      <c r="AJW32" s="733"/>
      <c r="AJX32" s="733"/>
      <c r="AJY32" s="733"/>
      <c r="AJZ32" s="733"/>
      <c r="AKA32" s="733"/>
      <c r="AKB32" s="733"/>
      <c r="AKC32" s="733"/>
      <c r="AKD32" s="733"/>
      <c r="AKE32" s="733"/>
      <c r="AKF32" s="733"/>
      <c r="AKG32" s="733"/>
      <c r="AKH32" s="733"/>
      <c r="AKI32" s="733"/>
      <c r="AKJ32" s="733"/>
      <c r="AKK32" s="733"/>
      <c r="AKL32" s="733"/>
      <c r="AKM32" s="733"/>
      <c r="AKN32" s="733"/>
      <c r="AKO32" s="733"/>
      <c r="AKP32" s="733"/>
      <c r="AKQ32" s="733"/>
      <c r="AKR32" s="733"/>
      <c r="AKS32" s="733"/>
      <c r="AKT32" s="733"/>
      <c r="AKU32" s="733"/>
      <c r="AKV32" s="733"/>
      <c r="AKW32" s="733"/>
      <c r="AKX32" s="733"/>
      <c r="AKY32" s="733"/>
      <c r="AKZ32" s="733"/>
      <c r="ALA32" s="733"/>
      <c r="ALB32" s="733"/>
      <c r="ALC32" s="733"/>
      <c r="ALD32" s="733"/>
      <c r="ALE32" s="733"/>
      <c r="ALF32" s="733"/>
      <c r="ALG32" s="733"/>
      <c r="ALH32" s="733"/>
      <c r="ALI32" s="733"/>
      <c r="ALJ32" s="733"/>
      <c r="ALK32" s="733"/>
      <c r="ALL32" s="733"/>
      <c r="ALM32" s="733"/>
      <c r="ALN32" s="733"/>
      <c r="ALO32" s="733"/>
      <c r="ALP32" s="733"/>
      <c r="ALQ32" s="733"/>
      <c r="ALR32" s="733"/>
      <c r="ALS32" s="733"/>
      <c r="ALT32" s="733"/>
      <c r="ALU32" s="733"/>
      <c r="ALV32" s="733"/>
      <c r="ALW32" s="733"/>
      <c r="ALX32" s="733"/>
      <c r="ALY32" s="733"/>
      <c r="ALZ32" s="733"/>
      <c r="AMA32" s="733"/>
      <c r="AMB32" s="733"/>
      <c r="AMC32" s="733"/>
      <c r="AMD32" s="733"/>
      <c r="AME32" s="733"/>
      <c r="AMF32" s="733"/>
      <c r="AMG32" s="733"/>
      <c r="AMH32" s="733"/>
      <c r="AMI32" s="733"/>
      <c r="AMJ32" s="733"/>
      <c r="AMK32" s="733"/>
      <c r="AML32" s="733"/>
      <c r="AMM32" s="733"/>
      <c r="AMN32" s="733"/>
      <c r="AMO32" s="733"/>
      <c r="AMP32" s="733"/>
      <c r="AMQ32" s="733"/>
      <c r="AMR32" s="733"/>
      <c r="AMS32" s="733"/>
      <c r="AMT32" s="733"/>
      <c r="AMU32" s="733"/>
      <c r="AMV32" s="733"/>
      <c r="AMW32" s="733"/>
      <c r="AMX32" s="733"/>
      <c r="AMY32" s="733"/>
      <c r="AMZ32" s="733"/>
      <c r="ANA32" s="733"/>
      <c r="ANB32" s="733"/>
      <c r="ANC32" s="733"/>
      <c r="AND32" s="733"/>
      <c r="ANE32" s="733"/>
      <c r="ANF32" s="733"/>
      <c r="ANG32" s="733"/>
      <c r="ANH32" s="733"/>
      <c r="ANI32" s="733"/>
      <c r="ANJ32" s="733"/>
      <c r="ANK32" s="733"/>
      <c r="ANL32" s="733"/>
      <c r="ANM32" s="733"/>
      <c r="ANN32" s="733"/>
      <c r="ANO32" s="733"/>
      <c r="ANP32" s="733"/>
      <c r="ANQ32" s="733"/>
      <c r="ANR32" s="733"/>
      <c r="ANS32" s="733"/>
      <c r="ANT32" s="733"/>
      <c r="ANU32" s="733"/>
      <c r="ANV32" s="733"/>
      <c r="ANW32" s="733"/>
      <c r="ANX32" s="733"/>
      <c r="ANY32" s="733"/>
      <c r="ANZ32" s="733"/>
      <c r="AOA32" s="733"/>
      <c r="AOB32" s="733"/>
      <c r="AOC32" s="733"/>
      <c r="AOD32" s="733"/>
      <c r="AOE32" s="733"/>
      <c r="AOF32" s="733"/>
      <c r="AOG32" s="733"/>
      <c r="AOH32" s="733"/>
      <c r="AOI32" s="733"/>
      <c r="AOJ32" s="733"/>
      <c r="AOK32" s="733"/>
      <c r="AOL32" s="733"/>
      <c r="AOM32" s="733"/>
      <c r="AON32" s="733"/>
      <c r="AOO32" s="733"/>
      <c r="AOP32" s="733"/>
      <c r="AOQ32" s="733"/>
      <c r="AOR32" s="733"/>
      <c r="AOS32" s="733"/>
      <c r="AOT32" s="733"/>
      <c r="AOU32" s="733"/>
      <c r="AOV32" s="733"/>
      <c r="AOW32" s="733"/>
      <c r="AOX32" s="733"/>
      <c r="AOY32" s="733"/>
      <c r="AOZ32" s="733"/>
      <c r="APA32" s="733"/>
      <c r="APB32" s="733"/>
      <c r="APC32" s="733"/>
      <c r="APD32" s="733"/>
      <c r="APE32" s="733"/>
      <c r="APF32" s="733"/>
      <c r="APG32" s="733"/>
      <c r="APH32" s="733"/>
      <c r="API32" s="733"/>
      <c r="APJ32" s="733"/>
      <c r="APK32" s="733"/>
      <c r="APL32" s="733"/>
      <c r="APM32" s="733"/>
      <c r="APN32" s="733"/>
      <c r="APO32" s="733"/>
      <c r="APP32" s="733"/>
      <c r="APQ32" s="733"/>
      <c r="APR32" s="733"/>
      <c r="APS32" s="733"/>
      <c r="APT32" s="733"/>
      <c r="APU32" s="733"/>
      <c r="APV32" s="733"/>
      <c r="APW32" s="733"/>
      <c r="APX32" s="733"/>
      <c r="APY32" s="733"/>
      <c r="APZ32" s="733"/>
      <c r="AQA32" s="733"/>
      <c r="AQB32" s="733"/>
      <c r="AQC32" s="733"/>
      <c r="AQD32" s="733"/>
      <c r="AQE32" s="733"/>
      <c r="AQF32" s="733"/>
      <c r="AQG32" s="733"/>
      <c r="AQH32" s="733"/>
      <c r="AQI32" s="733"/>
      <c r="AQJ32" s="733"/>
      <c r="AQK32" s="733"/>
      <c r="AQL32" s="733"/>
      <c r="AQM32" s="733"/>
      <c r="AQN32" s="733"/>
      <c r="AQO32" s="733"/>
      <c r="AQP32" s="733"/>
      <c r="AQQ32" s="733"/>
      <c r="AQR32" s="733"/>
      <c r="AQS32" s="733"/>
      <c r="AQT32" s="733"/>
      <c r="AQU32" s="733"/>
      <c r="AQV32" s="733"/>
      <c r="AQW32" s="733"/>
      <c r="AQX32" s="733"/>
      <c r="AQY32" s="733"/>
      <c r="AQZ32" s="733"/>
      <c r="ARA32" s="733"/>
      <c r="ARB32" s="733"/>
      <c r="ARC32" s="733"/>
      <c r="ARD32" s="733"/>
      <c r="ARE32" s="733"/>
      <c r="ARF32" s="733"/>
      <c r="ARG32" s="733"/>
      <c r="ARH32" s="733"/>
      <c r="ARI32" s="733"/>
      <c r="ARJ32" s="733"/>
      <c r="ARK32" s="733"/>
      <c r="ARL32" s="733"/>
      <c r="ARM32" s="733"/>
      <c r="ARN32" s="733"/>
      <c r="ARO32" s="733"/>
      <c r="ARP32" s="733"/>
      <c r="ARQ32" s="733"/>
      <c r="ARR32" s="733"/>
      <c r="ARS32" s="733"/>
      <c r="ART32" s="733"/>
      <c r="ARU32" s="733"/>
      <c r="ARV32" s="733"/>
      <c r="ARW32" s="733"/>
      <c r="ARX32" s="733"/>
      <c r="ARY32" s="733"/>
      <c r="ARZ32" s="733"/>
      <c r="ASA32" s="733"/>
      <c r="ASB32" s="733"/>
      <c r="ASC32" s="733"/>
      <c r="ASD32" s="733"/>
      <c r="ASE32" s="733"/>
      <c r="ASF32" s="733"/>
      <c r="ASG32" s="733"/>
      <c r="ASH32" s="733"/>
      <c r="ASI32" s="733"/>
      <c r="ASJ32" s="733"/>
      <c r="ASK32" s="733"/>
      <c r="ASL32" s="733"/>
      <c r="ASM32" s="733"/>
      <c r="ASN32" s="733"/>
      <c r="ASO32" s="733"/>
      <c r="ASP32" s="733"/>
      <c r="ASQ32" s="733"/>
      <c r="ASR32" s="733"/>
      <c r="ASS32" s="733"/>
      <c r="AST32" s="733"/>
      <c r="ASU32" s="733"/>
      <c r="ASV32" s="733"/>
      <c r="ASW32" s="733"/>
      <c r="ASX32" s="733"/>
      <c r="ASY32" s="733"/>
      <c r="ASZ32" s="733"/>
      <c r="ATA32" s="733"/>
      <c r="ATB32" s="733"/>
      <c r="ATC32" s="733"/>
      <c r="ATD32" s="733"/>
      <c r="ATE32" s="733"/>
      <c r="ATF32" s="733"/>
      <c r="ATG32" s="733"/>
      <c r="ATH32" s="733"/>
      <c r="ATI32" s="733"/>
      <c r="ATJ32" s="733"/>
      <c r="ATK32" s="733"/>
      <c r="ATL32" s="733"/>
      <c r="ATM32" s="733"/>
      <c r="ATN32" s="733"/>
      <c r="ATO32" s="733"/>
      <c r="ATP32" s="733"/>
      <c r="ATQ32" s="733"/>
      <c r="ATR32" s="733"/>
      <c r="ATS32" s="733"/>
      <c r="ATT32" s="733"/>
      <c r="ATU32" s="733"/>
      <c r="ATV32" s="733"/>
      <c r="ATW32" s="733"/>
      <c r="ATX32" s="733"/>
      <c r="ATY32" s="733"/>
      <c r="ATZ32" s="733"/>
      <c r="AUA32" s="733"/>
      <c r="AUB32" s="733"/>
      <c r="AUC32" s="733"/>
      <c r="AUD32" s="733"/>
      <c r="AUE32" s="733"/>
      <c r="AUF32" s="733"/>
      <c r="AUG32" s="733"/>
      <c r="AUH32" s="733"/>
      <c r="AUI32" s="733"/>
      <c r="AUJ32" s="733"/>
      <c r="AUK32" s="733"/>
      <c r="AUL32" s="733"/>
      <c r="AUM32" s="733"/>
      <c r="AUN32" s="733"/>
      <c r="AUO32" s="733"/>
      <c r="AUP32" s="733"/>
      <c r="AUQ32" s="733"/>
      <c r="AUR32" s="733"/>
      <c r="AUS32" s="733"/>
      <c r="AUT32" s="733"/>
      <c r="AUU32" s="733"/>
      <c r="AUV32" s="733"/>
      <c r="AUW32" s="733"/>
      <c r="AUX32" s="733"/>
      <c r="AUY32" s="733"/>
      <c r="AUZ32" s="733"/>
      <c r="AVA32" s="733"/>
      <c r="AVB32" s="733"/>
      <c r="AVC32" s="733"/>
      <c r="AVD32" s="733"/>
      <c r="AVE32" s="733"/>
      <c r="AVF32" s="733"/>
      <c r="AVG32" s="733"/>
      <c r="AVH32" s="733"/>
      <c r="AVI32" s="733"/>
      <c r="AVJ32" s="733"/>
      <c r="AVK32" s="733"/>
      <c r="AVL32" s="733"/>
      <c r="AVM32" s="733"/>
      <c r="AVN32" s="733"/>
      <c r="AVO32" s="733"/>
      <c r="AVP32" s="733"/>
      <c r="AVQ32" s="733"/>
      <c r="AVR32" s="733"/>
      <c r="AVS32" s="733"/>
      <c r="AVT32" s="733"/>
      <c r="AVU32" s="733"/>
      <c r="AVV32" s="733"/>
      <c r="AVW32" s="733"/>
      <c r="AVX32" s="733"/>
      <c r="AVY32" s="733"/>
      <c r="AVZ32" s="733"/>
      <c r="AWA32" s="733"/>
      <c r="AWB32" s="733"/>
      <c r="AWC32" s="733"/>
      <c r="AWD32" s="733"/>
      <c r="AWE32" s="733"/>
      <c r="AWF32" s="733"/>
      <c r="AWG32" s="733"/>
      <c r="AWH32" s="733"/>
      <c r="AWI32" s="733"/>
      <c r="AWJ32" s="733"/>
      <c r="AWK32" s="733"/>
      <c r="AWL32" s="733"/>
      <c r="AWM32" s="733"/>
      <c r="AWN32" s="733"/>
      <c r="AWO32" s="733"/>
      <c r="AWP32" s="733"/>
      <c r="AWQ32" s="733"/>
      <c r="AWR32" s="733"/>
      <c r="AWS32" s="733"/>
      <c r="AWT32" s="733"/>
      <c r="AWU32" s="733"/>
      <c r="AWV32" s="733"/>
      <c r="AWW32" s="733"/>
      <c r="AWX32" s="733"/>
      <c r="AWY32" s="733"/>
      <c r="AWZ32" s="733"/>
      <c r="AXA32" s="733"/>
      <c r="AXB32" s="733"/>
      <c r="AXC32" s="733"/>
      <c r="AXD32" s="733"/>
      <c r="AXE32" s="733"/>
      <c r="AXF32" s="733"/>
      <c r="AXG32" s="733"/>
      <c r="AXH32" s="733"/>
      <c r="AXI32" s="733"/>
      <c r="AXJ32" s="733"/>
      <c r="AXK32" s="733"/>
      <c r="AXL32" s="733"/>
      <c r="AXM32" s="733"/>
      <c r="AXN32" s="733"/>
      <c r="AXO32" s="733"/>
      <c r="AXP32" s="733"/>
      <c r="AXQ32" s="733"/>
      <c r="AXR32" s="733"/>
      <c r="AXS32" s="733"/>
      <c r="AXT32" s="733"/>
      <c r="AXU32" s="733"/>
      <c r="AXV32" s="733"/>
      <c r="AXW32" s="733"/>
      <c r="AXX32" s="733"/>
      <c r="AXY32" s="733"/>
      <c r="AXZ32" s="733"/>
      <c r="AYA32" s="733"/>
      <c r="AYB32" s="733"/>
      <c r="AYC32" s="733"/>
      <c r="AYD32" s="733"/>
      <c r="AYE32" s="733"/>
      <c r="AYF32" s="733"/>
      <c r="AYG32" s="733"/>
      <c r="AYH32" s="733"/>
      <c r="AYI32" s="733"/>
      <c r="AYJ32" s="733"/>
      <c r="AYK32" s="733"/>
      <c r="AYL32" s="733"/>
      <c r="AYM32" s="733"/>
      <c r="AYN32" s="733"/>
      <c r="AYO32" s="733"/>
      <c r="AYP32" s="733"/>
      <c r="AYQ32" s="733"/>
      <c r="AYR32" s="733"/>
      <c r="AYS32" s="733"/>
      <c r="AYT32" s="733"/>
      <c r="AYU32" s="733"/>
      <c r="AYV32" s="733"/>
      <c r="AYW32" s="733"/>
      <c r="AYX32" s="733"/>
      <c r="AYY32" s="733"/>
      <c r="AYZ32" s="733"/>
      <c r="AZA32" s="733"/>
      <c r="AZB32" s="733"/>
      <c r="AZC32" s="733"/>
      <c r="AZD32" s="733"/>
      <c r="AZE32" s="733"/>
      <c r="AZF32" s="733"/>
      <c r="AZG32" s="733"/>
      <c r="AZH32" s="733"/>
      <c r="AZI32" s="733"/>
      <c r="AZJ32" s="733"/>
      <c r="AZK32" s="733"/>
      <c r="AZL32" s="733"/>
      <c r="AZM32" s="733"/>
      <c r="AZN32" s="733"/>
      <c r="AZO32" s="733"/>
      <c r="AZP32" s="733"/>
      <c r="AZQ32" s="733"/>
      <c r="AZR32" s="733"/>
      <c r="AZS32" s="733"/>
      <c r="AZT32" s="733"/>
      <c r="AZU32" s="733"/>
      <c r="AZV32" s="733"/>
      <c r="AZW32" s="733"/>
      <c r="AZX32" s="733"/>
      <c r="AZY32" s="733"/>
      <c r="AZZ32" s="733"/>
      <c r="BAA32" s="733"/>
      <c r="BAB32" s="733"/>
      <c r="BAC32" s="733"/>
      <c r="BAD32" s="733"/>
      <c r="BAE32" s="733"/>
      <c r="BAF32" s="733"/>
      <c r="BAG32" s="733"/>
      <c r="BAH32" s="733"/>
      <c r="BAI32" s="733"/>
      <c r="BAJ32" s="733"/>
      <c r="BAK32" s="733"/>
      <c r="BAL32" s="733"/>
      <c r="BAM32" s="733"/>
      <c r="BAN32" s="733"/>
      <c r="BAO32" s="733"/>
      <c r="BAP32" s="733"/>
      <c r="BAQ32" s="733"/>
      <c r="BAR32" s="733"/>
      <c r="BAS32" s="733"/>
      <c r="BAT32" s="733"/>
      <c r="BAU32" s="733"/>
      <c r="BAV32" s="733"/>
      <c r="BAW32" s="733"/>
      <c r="BAX32" s="733"/>
      <c r="BAY32" s="733"/>
      <c r="BAZ32" s="733"/>
      <c r="BBA32" s="733"/>
      <c r="BBB32" s="733"/>
      <c r="BBC32" s="733"/>
      <c r="BBD32" s="733"/>
      <c r="BBE32" s="733"/>
      <c r="BBF32" s="733"/>
      <c r="BBG32" s="733"/>
      <c r="BBH32" s="733"/>
      <c r="BBI32" s="733"/>
      <c r="BBJ32" s="733"/>
      <c r="BBK32" s="733"/>
      <c r="BBL32" s="733"/>
      <c r="BBM32" s="733"/>
      <c r="BBN32" s="733"/>
      <c r="BBO32" s="733"/>
      <c r="BBP32" s="733"/>
      <c r="BBQ32" s="733"/>
      <c r="BBR32" s="733"/>
      <c r="BBS32" s="733"/>
      <c r="BBT32" s="733"/>
      <c r="BBU32" s="733"/>
      <c r="BBV32" s="733"/>
      <c r="BBW32" s="733"/>
      <c r="BBX32" s="733"/>
      <c r="BBY32" s="733"/>
      <c r="BBZ32" s="733"/>
      <c r="BCA32" s="733"/>
      <c r="BCB32" s="733"/>
      <c r="BCC32" s="733"/>
      <c r="BCD32" s="733"/>
      <c r="BCE32" s="733"/>
      <c r="BCF32" s="733"/>
      <c r="BCG32" s="733"/>
      <c r="BCH32" s="733"/>
      <c r="BCI32" s="733"/>
      <c r="BCJ32" s="733"/>
      <c r="BCK32" s="733"/>
      <c r="BCL32" s="733"/>
      <c r="BCM32" s="733"/>
      <c r="BCN32" s="733"/>
      <c r="BCO32" s="733"/>
      <c r="BCP32" s="733"/>
      <c r="BCQ32" s="733"/>
      <c r="BCR32" s="733"/>
      <c r="BCS32" s="733"/>
      <c r="BCT32" s="733"/>
      <c r="BCU32" s="733"/>
      <c r="BCV32" s="733"/>
      <c r="BCW32" s="733"/>
      <c r="BCX32" s="733"/>
      <c r="BCY32" s="733"/>
      <c r="BCZ32" s="733"/>
      <c r="BDA32" s="733"/>
      <c r="BDB32" s="733"/>
      <c r="BDC32" s="733"/>
      <c r="BDD32" s="733"/>
      <c r="BDE32" s="733"/>
      <c r="BDF32" s="733"/>
      <c r="BDG32" s="733"/>
      <c r="BDH32" s="733"/>
      <c r="BDI32" s="733"/>
      <c r="BDJ32" s="733"/>
      <c r="BDK32" s="733"/>
      <c r="BDL32" s="733"/>
      <c r="BDM32" s="733"/>
      <c r="BDN32" s="733"/>
      <c r="BDO32" s="733"/>
      <c r="BDP32" s="733"/>
      <c r="BDQ32" s="733"/>
      <c r="BDR32" s="733"/>
      <c r="BDS32" s="733"/>
      <c r="BDT32" s="733"/>
      <c r="BDU32" s="733"/>
      <c r="BDV32" s="733"/>
      <c r="BDW32" s="733"/>
      <c r="BDX32" s="733"/>
      <c r="BDY32" s="733"/>
      <c r="BDZ32" s="733"/>
      <c r="BEA32" s="733"/>
      <c r="BEB32" s="733"/>
      <c r="BEC32" s="733"/>
      <c r="BED32" s="733"/>
      <c r="BEE32" s="733"/>
      <c r="BEF32" s="733"/>
      <c r="BEG32" s="733"/>
      <c r="BEH32" s="733"/>
      <c r="BEI32" s="733"/>
      <c r="BEJ32" s="733"/>
      <c r="BEK32" s="733"/>
      <c r="BEL32" s="733"/>
      <c r="BEM32" s="733"/>
      <c r="BEN32" s="733"/>
      <c r="BEO32" s="733"/>
      <c r="BEP32" s="733"/>
      <c r="BEQ32" s="733"/>
      <c r="BER32" s="733"/>
      <c r="BES32" s="733"/>
      <c r="BET32" s="733"/>
      <c r="BEU32" s="733"/>
      <c r="BEV32" s="733"/>
      <c r="BEW32" s="733"/>
      <c r="BEX32" s="733"/>
      <c r="BEY32" s="733"/>
      <c r="BEZ32" s="733"/>
      <c r="BFA32" s="733"/>
      <c r="BFB32" s="733"/>
      <c r="BFC32" s="733"/>
      <c r="BFD32" s="733"/>
      <c r="BFE32" s="733"/>
      <c r="BFF32" s="733"/>
      <c r="BFG32" s="733"/>
      <c r="BFH32" s="733"/>
      <c r="BFI32" s="733"/>
      <c r="BFJ32" s="733"/>
      <c r="BFK32" s="733"/>
      <c r="BFL32" s="733"/>
      <c r="BFM32" s="733"/>
      <c r="BFN32" s="733"/>
      <c r="BFO32" s="733"/>
      <c r="BFP32" s="733"/>
      <c r="BFQ32" s="733"/>
      <c r="BFR32" s="733"/>
      <c r="BFS32" s="733"/>
      <c r="BFT32" s="733"/>
      <c r="BFU32" s="733"/>
      <c r="BFV32" s="733"/>
      <c r="BFW32" s="733"/>
      <c r="BFX32" s="733"/>
      <c r="BFY32" s="733"/>
      <c r="BFZ32" s="733"/>
      <c r="BGA32" s="733"/>
      <c r="BGB32" s="733"/>
      <c r="BGC32" s="733"/>
      <c r="BGD32" s="733"/>
      <c r="BGE32" s="733"/>
      <c r="BGF32" s="733"/>
      <c r="BGG32" s="733"/>
      <c r="BGH32" s="733"/>
      <c r="BGI32" s="733"/>
      <c r="BGJ32" s="733"/>
      <c r="BGK32" s="733"/>
      <c r="BGL32" s="733"/>
      <c r="BGM32" s="733"/>
      <c r="BGN32" s="733"/>
      <c r="BGO32" s="733"/>
      <c r="BGP32" s="733"/>
      <c r="BGQ32" s="733"/>
      <c r="BGR32" s="733"/>
      <c r="BGS32" s="733"/>
      <c r="BGT32" s="733"/>
      <c r="BGU32" s="733"/>
      <c r="BGV32" s="733"/>
      <c r="BGW32" s="733"/>
      <c r="BGX32" s="733"/>
      <c r="BGY32" s="733"/>
      <c r="BGZ32" s="733"/>
      <c r="BHA32" s="733"/>
      <c r="BHB32" s="733"/>
      <c r="BHC32" s="733"/>
      <c r="BHD32" s="733"/>
      <c r="BHE32" s="733"/>
      <c r="BHF32" s="733"/>
      <c r="BHG32" s="733"/>
      <c r="BHH32" s="733"/>
      <c r="BHI32" s="733"/>
      <c r="BHJ32" s="733"/>
      <c r="BHK32" s="733"/>
      <c r="BHL32" s="733"/>
      <c r="BHM32" s="733"/>
      <c r="BHN32" s="733"/>
      <c r="BHO32" s="733"/>
      <c r="BHP32" s="733"/>
      <c r="BHQ32" s="733"/>
      <c r="BHR32" s="733"/>
      <c r="BHS32" s="733"/>
      <c r="BHT32" s="733"/>
      <c r="BHU32" s="733"/>
      <c r="BHV32" s="733"/>
      <c r="BHW32" s="733"/>
      <c r="BHX32" s="733"/>
      <c r="BHY32" s="733"/>
      <c r="BHZ32" s="733"/>
      <c r="BIA32" s="733"/>
      <c r="BIB32" s="733"/>
      <c r="BIC32" s="733"/>
      <c r="BID32" s="733"/>
      <c r="BIE32" s="733"/>
      <c r="BIF32" s="733"/>
      <c r="BIG32" s="733"/>
      <c r="BIH32" s="733"/>
      <c r="BII32" s="733"/>
      <c r="BIJ32" s="733"/>
      <c r="BIK32" s="733"/>
      <c r="BIL32" s="733"/>
      <c r="BIM32" s="733"/>
      <c r="BIN32" s="733"/>
      <c r="BIO32" s="733"/>
      <c r="BIP32" s="733"/>
      <c r="BIQ32" s="733"/>
      <c r="BIR32" s="733"/>
      <c r="BIS32" s="733"/>
      <c r="BIT32" s="733"/>
      <c r="BIU32" s="733"/>
      <c r="BIV32" s="733"/>
      <c r="BIW32" s="733"/>
      <c r="BIX32" s="733"/>
      <c r="BIY32" s="733"/>
      <c r="BIZ32" s="733"/>
      <c r="BJA32" s="733"/>
      <c r="BJB32" s="733"/>
      <c r="BJC32" s="733"/>
      <c r="BJD32" s="733"/>
      <c r="BJE32" s="733"/>
      <c r="BJF32" s="733"/>
      <c r="BJG32" s="733"/>
      <c r="BJH32" s="733"/>
      <c r="BJI32" s="733"/>
      <c r="BJJ32" s="733"/>
      <c r="BJK32" s="733"/>
      <c r="BJL32" s="733"/>
      <c r="BJM32" s="733"/>
      <c r="BJN32" s="733"/>
      <c r="BJO32" s="733"/>
      <c r="BJP32" s="733"/>
      <c r="BJQ32" s="733"/>
      <c r="BJR32" s="733"/>
      <c r="BJS32" s="733"/>
      <c r="BJT32" s="733"/>
      <c r="BJU32" s="733"/>
      <c r="BJV32" s="733"/>
      <c r="BJW32" s="733"/>
      <c r="BJX32" s="733"/>
      <c r="BJY32" s="733"/>
      <c r="BJZ32" s="733"/>
      <c r="BKA32" s="733"/>
      <c r="BKB32" s="733"/>
      <c r="BKC32" s="733"/>
      <c r="BKD32" s="733"/>
      <c r="BKE32" s="733"/>
      <c r="BKF32" s="733"/>
      <c r="BKG32" s="733"/>
      <c r="BKH32" s="733"/>
      <c r="BKI32" s="733"/>
      <c r="BKJ32" s="733"/>
      <c r="BKK32" s="733"/>
      <c r="BKL32" s="733"/>
      <c r="BKM32" s="733"/>
      <c r="BKN32" s="733"/>
      <c r="BKO32" s="733"/>
      <c r="BKP32" s="733"/>
      <c r="BKQ32" s="733"/>
      <c r="BKR32" s="733"/>
      <c r="BKS32" s="733"/>
      <c r="BKT32" s="733"/>
      <c r="BKU32" s="733"/>
      <c r="BKV32" s="733"/>
      <c r="BKW32" s="733"/>
      <c r="BKX32" s="733"/>
      <c r="BKY32" s="733"/>
      <c r="BKZ32" s="733"/>
      <c r="BLA32" s="733"/>
      <c r="BLB32" s="733"/>
      <c r="BLC32" s="733"/>
      <c r="BLD32" s="733"/>
      <c r="BLE32" s="733"/>
      <c r="BLF32" s="733"/>
      <c r="BLG32" s="733"/>
      <c r="BLH32" s="733"/>
      <c r="BLI32" s="733"/>
      <c r="BLJ32" s="733"/>
      <c r="BLK32" s="733"/>
      <c r="BLL32" s="733"/>
      <c r="BLM32" s="733"/>
      <c r="BLN32" s="733"/>
      <c r="BLO32" s="733"/>
      <c r="BLP32" s="733"/>
      <c r="BLQ32" s="733"/>
      <c r="BLR32" s="733"/>
      <c r="BLS32" s="733"/>
      <c r="BLT32" s="733"/>
      <c r="BLU32" s="733"/>
      <c r="BLV32" s="733"/>
      <c r="BLW32" s="733"/>
      <c r="BLX32" s="733"/>
      <c r="BLY32" s="733"/>
      <c r="BLZ32" s="733"/>
      <c r="BMA32" s="733"/>
      <c r="BMB32" s="733"/>
      <c r="BMC32" s="733"/>
      <c r="BMD32" s="733"/>
      <c r="BME32" s="733"/>
      <c r="BMF32" s="733"/>
      <c r="BMG32" s="733"/>
      <c r="BMH32" s="733"/>
      <c r="BMI32" s="733"/>
      <c r="BMJ32" s="733"/>
      <c r="BMK32" s="733"/>
      <c r="BML32" s="733"/>
      <c r="BMM32" s="733"/>
      <c r="BMN32" s="733"/>
      <c r="BMO32" s="733"/>
      <c r="BMP32" s="733"/>
      <c r="BMQ32" s="733"/>
      <c r="BMR32" s="733"/>
      <c r="BMS32" s="733"/>
      <c r="BMT32" s="733"/>
      <c r="BMU32" s="733"/>
      <c r="BMV32" s="733"/>
      <c r="BMW32" s="733"/>
      <c r="BMX32" s="733"/>
      <c r="BMY32" s="733"/>
      <c r="BMZ32" s="733"/>
      <c r="BNA32" s="733"/>
      <c r="BNB32" s="733"/>
      <c r="BNC32" s="733"/>
      <c r="BND32" s="733"/>
      <c r="BNE32" s="733"/>
      <c r="BNF32" s="733"/>
      <c r="BNG32" s="733"/>
      <c r="BNH32" s="733"/>
      <c r="BNI32" s="733"/>
      <c r="BNJ32" s="733"/>
      <c r="BNK32" s="733"/>
      <c r="BNL32" s="733"/>
      <c r="BNM32" s="733"/>
      <c r="BNN32" s="733"/>
      <c r="BNO32" s="733"/>
      <c r="BNP32" s="733"/>
      <c r="BNQ32" s="733"/>
      <c r="BNR32" s="733"/>
      <c r="BNS32" s="733"/>
      <c r="BNT32" s="733"/>
      <c r="BNU32" s="733"/>
      <c r="BNV32" s="733"/>
      <c r="BNW32" s="733"/>
      <c r="BNX32" s="733"/>
      <c r="BNY32" s="733"/>
      <c r="BNZ32" s="733"/>
      <c r="BOA32" s="733"/>
      <c r="BOB32" s="733"/>
      <c r="BOC32" s="733"/>
      <c r="BOD32" s="733"/>
      <c r="BOE32" s="733"/>
      <c r="BOF32" s="733"/>
      <c r="BOG32" s="733"/>
      <c r="BOH32" s="733"/>
      <c r="BOI32" s="733"/>
      <c r="BOJ32" s="733"/>
      <c r="BOK32" s="733"/>
      <c r="BOL32" s="733"/>
      <c r="BOM32" s="733"/>
      <c r="BON32" s="733"/>
      <c r="BOO32" s="733"/>
      <c r="BOP32" s="733"/>
      <c r="BOQ32" s="733"/>
      <c r="BOR32" s="733"/>
      <c r="BOS32" s="733"/>
      <c r="BOT32" s="733"/>
      <c r="BOU32" s="733"/>
      <c r="BOV32" s="733"/>
      <c r="BOW32" s="733"/>
      <c r="BOX32" s="733"/>
      <c r="BOY32" s="733"/>
      <c r="BOZ32" s="733"/>
      <c r="BPA32" s="733"/>
      <c r="BPB32" s="733"/>
      <c r="BPC32" s="733"/>
      <c r="BPD32" s="733"/>
      <c r="BPE32" s="733"/>
      <c r="BPF32" s="733"/>
      <c r="BPG32" s="733"/>
      <c r="BPH32" s="733"/>
      <c r="BPI32" s="733"/>
      <c r="BPJ32" s="733"/>
      <c r="BPK32" s="733"/>
      <c r="BPL32" s="733"/>
      <c r="BPM32" s="733"/>
      <c r="BPN32" s="733"/>
      <c r="BPO32" s="733"/>
      <c r="BPP32" s="733"/>
      <c r="BPQ32" s="733"/>
      <c r="BPR32" s="733"/>
      <c r="BPS32" s="733"/>
      <c r="BPT32" s="733"/>
      <c r="BPU32" s="733"/>
      <c r="BPV32" s="733"/>
      <c r="BPW32" s="733"/>
      <c r="BPX32" s="733"/>
      <c r="BPY32" s="733"/>
      <c r="BPZ32" s="733"/>
      <c r="BQA32" s="733"/>
      <c r="BQB32" s="733"/>
      <c r="BQC32" s="733"/>
      <c r="BQD32" s="733"/>
      <c r="BQE32" s="733"/>
      <c r="BQF32" s="733"/>
      <c r="BQG32" s="733"/>
      <c r="BQH32" s="733"/>
      <c r="BQI32" s="733"/>
      <c r="BQJ32" s="733"/>
      <c r="BQK32" s="733"/>
      <c r="BQL32" s="733"/>
      <c r="BQM32" s="733"/>
      <c r="BQN32" s="733"/>
      <c r="BQO32" s="733"/>
      <c r="BQP32" s="733"/>
      <c r="BQQ32" s="733"/>
      <c r="BQR32" s="733"/>
      <c r="BQS32" s="733"/>
      <c r="BQT32" s="733"/>
      <c r="BQU32" s="733"/>
      <c r="BQV32" s="733"/>
      <c r="BQW32" s="733"/>
      <c r="BQX32" s="733"/>
      <c r="BQY32" s="733"/>
      <c r="BQZ32" s="733"/>
      <c r="BRA32" s="733"/>
      <c r="BRB32" s="733"/>
      <c r="BRC32" s="733"/>
      <c r="BRD32" s="733"/>
      <c r="BRE32" s="733"/>
      <c r="BRF32" s="733"/>
      <c r="BRG32" s="733"/>
      <c r="BRH32" s="733"/>
      <c r="BRI32" s="733"/>
      <c r="BRJ32" s="733"/>
      <c r="BRK32" s="733"/>
      <c r="BRL32" s="733"/>
      <c r="BRM32" s="733"/>
      <c r="BRN32" s="733"/>
      <c r="BRO32" s="733"/>
      <c r="BRP32" s="733"/>
      <c r="BRQ32" s="733"/>
      <c r="BRR32" s="733"/>
      <c r="BRS32" s="733"/>
      <c r="BRT32" s="733"/>
      <c r="BRU32" s="733"/>
      <c r="BRV32" s="733"/>
      <c r="BRW32" s="733"/>
      <c r="BRX32" s="733"/>
      <c r="BRY32" s="733"/>
      <c r="BRZ32" s="733"/>
      <c r="BSA32" s="733"/>
      <c r="BSB32" s="733"/>
      <c r="BSC32" s="733"/>
      <c r="BSD32" s="733"/>
      <c r="BSE32" s="733"/>
      <c r="BSF32" s="733"/>
      <c r="BSG32" s="733"/>
      <c r="BSH32" s="733"/>
      <c r="BSI32" s="733"/>
      <c r="BSJ32" s="733"/>
      <c r="BSK32" s="733"/>
      <c r="BSL32" s="733"/>
      <c r="BSM32" s="733"/>
      <c r="BSN32" s="733"/>
      <c r="BSO32" s="733"/>
      <c r="BSP32" s="733"/>
      <c r="BSQ32" s="733"/>
      <c r="BSR32" s="733"/>
      <c r="BSS32" s="733"/>
      <c r="BST32" s="733"/>
      <c r="BSU32" s="733"/>
      <c r="BSV32" s="733"/>
      <c r="BSW32" s="733"/>
      <c r="BSX32" s="733"/>
      <c r="BSY32" s="733"/>
      <c r="BSZ32" s="733"/>
      <c r="BTA32" s="733"/>
      <c r="BTB32" s="733"/>
      <c r="BTC32" s="733"/>
      <c r="BTD32" s="733"/>
      <c r="BTE32" s="733"/>
      <c r="BTF32" s="733"/>
      <c r="BTG32" s="733"/>
      <c r="BTH32" s="733"/>
      <c r="BTI32" s="733"/>
      <c r="BTJ32" s="733"/>
      <c r="BTK32" s="733"/>
      <c r="BTL32" s="733"/>
      <c r="BTM32" s="733"/>
      <c r="BTN32" s="733"/>
      <c r="BTO32" s="733"/>
      <c r="BTP32" s="733"/>
      <c r="BTQ32" s="733"/>
      <c r="BTR32" s="733"/>
      <c r="BTS32" s="733"/>
      <c r="BTT32" s="733"/>
      <c r="BTU32" s="733"/>
      <c r="BTV32" s="733"/>
      <c r="BTW32" s="733"/>
      <c r="BTX32" s="733"/>
      <c r="BTY32" s="733"/>
      <c r="BTZ32" s="733"/>
      <c r="BUA32" s="733"/>
      <c r="BUB32" s="733"/>
      <c r="BUC32" s="733"/>
      <c r="BUD32" s="733"/>
      <c r="BUE32" s="733"/>
      <c r="BUF32" s="733"/>
      <c r="BUG32" s="733"/>
      <c r="BUH32" s="733"/>
      <c r="BUI32" s="733"/>
      <c r="BUJ32" s="733"/>
      <c r="BUK32" s="733"/>
      <c r="BUL32" s="733"/>
      <c r="BUM32" s="733"/>
      <c r="BUN32" s="733"/>
      <c r="BUO32" s="733"/>
      <c r="BUP32" s="733"/>
      <c r="BUQ32" s="733"/>
      <c r="BUR32" s="733"/>
      <c r="BUS32" s="733"/>
      <c r="BUT32" s="733"/>
      <c r="BUU32" s="733"/>
      <c r="BUV32" s="733"/>
      <c r="BUW32" s="733"/>
      <c r="BUX32" s="733"/>
      <c r="BUY32" s="733"/>
      <c r="BUZ32" s="733"/>
      <c r="BVA32" s="733"/>
      <c r="BVB32" s="733"/>
      <c r="BVC32" s="733"/>
      <c r="BVD32" s="733"/>
      <c r="BVE32" s="733"/>
      <c r="BVF32" s="733"/>
      <c r="BVG32" s="733"/>
      <c r="BVH32" s="733"/>
      <c r="BVI32" s="733"/>
      <c r="BVJ32" s="733"/>
      <c r="BVK32" s="733"/>
      <c r="BVL32" s="733"/>
      <c r="BVM32" s="733"/>
      <c r="BVN32" s="733"/>
      <c r="BVO32" s="733"/>
      <c r="BVP32" s="733"/>
      <c r="BVQ32" s="733"/>
      <c r="BVR32" s="733"/>
      <c r="BVS32" s="733"/>
      <c r="BVT32" s="733"/>
      <c r="BVU32" s="733"/>
      <c r="BVV32" s="733"/>
      <c r="BVW32" s="733"/>
      <c r="BVX32" s="733"/>
      <c r="BVY32" s="733"/>
      <c r="BVZ32" s="733"/>
      <c r="BWA32" s="733"/>
      <c r="BWB32" s="733"/>
      <c r="BWC32" s="733"/>
      <c r="BWD32" s="733"/>
      <c r="BWE32" s="733"/>
      <c r="BWF32" s="733"/>
      <c r="BWG32" s="733"/>
      <c r="BWH32" s="733"/>
      <c r="BWI32" s="733"/>
      <c r="BWJ32" s="733"/>
      <c r="BWK32" s="733"/>
      <c r="BWL32" s="733"/>
      <c r="BWM32" s="733"/>
      <c r="BWN32" s="733"/>
      <c r="BWO32" s="733"/>
      <c r="BWP32" s="733"/>
      <c r="BWQ32" s="733"/>
      <c r="BWR32" s="733"/>
      <c r="BWS32" s="733"/>
      <c r="BWT32" s="733"/>
      <c r="BWU32" s="733"/>
      <c r="BWV32" s="733"/>
      <c r="BWW32" s="733"/>
      <c r="BWX32" s="733"/>
      <c r="BWY32" s="733"/>
      <c r="BWZ32" s="733"/>
      <c r="BXA32" s="733"/>
      <c r="BXB32" s="733"/>
      <c r="BXC32" s="733"/>
      <c r="BXD32" s="733"/>
      <c r="BXE32" s="733"/>
      <c r="BXF32" s="733"/>
      <c r="BXG32" s="733"/>
      <c r="BXH32" s="733"/>
      <c r="BXI32" s="733"/>
      <c r="BXJ32" s="733"/>
      <c r="BXK32" s="733"/>
      <c r="BXL32" s="733"/>
      <c r="BXM32" s="733"/>
      <c r="BXN32" s="733"/>
      <c r="BXO32" s="733"/>
      <c r="BXP32" s="733"/>
      <c r="BXQ32" s="733"/>
      <c r="BXR32" s="733"/>
      <c r="BXS32" s="733"/>
      <c r="BXT32" s="733"/>
      <c r="BXU32" s="733"/>
      <c r="BXV32" s="733"/>
      <c r="BXW32" s="733"/>
      <c r="BXX32" s="733"/>
      <c r="BXY32" s="733"/>
      <c r="BXZ32" s="733"/>
      <c r="BYA32" s="733"/>
      <c r="BYB32" s="733"/>
      <c r="BYC32" s="733"/>
      <c r="BYD32" s="733"/>
      <c r="BYE32" s="733"/>
      <c r="BYF32" s="733"/>
      <c r="BYG32" s="733"/>
      <c r="BYH32" s="733"/>
      <c r="BYI32" s="733"/>
      <c r="BYJ32" s="733"/>
      <c r="BYK32" s="733"/>
      <c r="BYL32" s="733"/>
      <c r="BYM32" s="733"/>
      <c r="BYN32" s="733"/>
      <c r="BYO32" s="733"/>
      <c r="BYP32" s="733"/>
      <c r="BYQ32" s="733"/>
      <c r="BYR32" s="733"/>
      <c r="BYS32" s="733"/>
      <c r="BYT32" s="733"/>
      <c r="BYU32" s="733"/>
      <c r="BYV32" s="733"/>
      <c r="BYW32" s="733"/>
      <c r="BYX32" s="733"/>
      <c r="BYY32" s="733"/>
      <c r="BYZ32" s="733"/>
      <c r="BZA32" s="733"/>
      <c r="BZB32" s="733"/>
      <c r="BZC32" s="733"/>
      <c r="BZD32" s="733"/>
      <c r="BZE32" s="733"/>
      <c r="BZF32" s="733"/>
      <c r="BZG32" s="733"/>
      <c r="BZH32" s="733"/>
      <c r="BZI32" s="733"/>
      <c r="BZJ32" s="733"/>
      <c r="BZK32" s="733"/>
      <c r="BZL32" s="733"/>
      <c r="BZM32" s="733"/>
      <c r="BZN32" s="733"/>
      <c r="BZO32" s="733"/>
      <c r="BZP32" s="733"/>
      <c r="BZQ32" s="733"/>
      <c r="BZR32" s="733"/>
      <c r="BZS32" s="733"/>
      <c r="BZT32" s="733"/>
      <c r="BZU32" s="733"/>
      <c r="BZV32" s="733"/>
      <c r="BZW32" s="733"/>
      <c r="BZX32" s="733"/>
      <c r="BZY32" s="733"/>
      <c r="BZZ32" s="733"/>
      <c r="CAA32" s="733"/>
      <c r="CAB32" s="733"/>
      <c r="CAC32" s="733"/>
      <c r="CAD32" s="733"/>
      <c r="CAE32" s="733"/>
      <c r="CAF32" s="733"/>
      <c r="CAG32" s="733"/>
      <c r="CAH32" s="733"/>
      <c r="CAI32" s="733"/>
      <c r="CAJ32" s="733"/>
      <c r="CAK32" s="733"/>
      <c r="CAL32" s="733"/>
      <c r="CAM32" s="733"/>
      <c r="CAN32" s="733"/>
      <c r="CAO32" s="733"/>
      <c r="CAP32" s="733"/>
      <c r="CAQ32" s="733"/>
      <c r="CAR32" s="733"/>
      <c r="CAS32" s="733"/>
      <c r="CAT32" s="733"/>
      <c r="CAU32" s="733"/>
      <c r="CAV32" s="733"/>
      <c r="CAW32" s="733"/>
      <c r="CAX32" s="733"/>
      <c r="CAY32" s="733"/>
      <c r="CAZ32" s="733"/>
      <c r="CBA32" s="733"/>
      <c r="CBB32" s="733"/>
      <c r="CBC32" s="733"/>
      <c r="CBD32" s="733"/>
      <c r="CBE32" s="733"/>
      <c r="CBF32" s="733"/>
      <c r="CBG32" s="733"/>
      <c r="CBH32" s="733"/>
      <c r="CBI32" s="733"/>
      <c r="CBJ32" s="733"/>
      <c r="CBK32" s="733"/>
      <c r="CBL32" s="733"/>
      <c r="CBM32" s="733"/>
      <c r="CBN32" s="733"/>
      <c r="CBO32" s="733"/>
      <c r="CBP32" s="733"/>
      <c r="CBQ32" s="733"/>
      <c r="CBR32" s="733"/>
      <c r="CBS32" s="733"/>
      <c r="CBT32" s="733"/>
      <c r="CBU32" s="733"/>
      <c r="CBV32" s="733"/>
      <c r="CBW32" s="733"/>
      <c r="CBX32" s="733"/>
      <c r="CBY32" s="733"/>
      <c r="CBZ32" s="733"/>
      <c r="CCA32" s="733"/>
      <c r="CCB32" s="733"/>
      <c r="CCC32" s="733"/>
      <c r="CCD32" s="733"/>
      <c r="CCE32" s="733"/>
      <c r="CCF32" s="733"/>
      <c r="CCG32" s="733"/>
      <c r="CCH32" s="733"/>
      <c r="CCI32" s="733"/>
      <c r="CCJ32" s="733"/>
      <c r="CCK32" s="733"/>
      <c r="CCL32" s="733"/>
      <c r="CCM32" s="733"/>
      <c r="CCN32" s="733"/>
      <c r="CCO32" s="733"/>
      <c r="CCP32" s="733"/>
      <c r="CCQ32" s="733"/>
      <c r="CCR32" s="733"/>
      <c r="CCS32" s="733"/>
      <c r="CCT32" s="733"/>
      <c r="CCU32" s="733"/>
      <c r="CCV32" s="733"/>
      <c r="CCW32" s="733"/>
      <c r="CCX32" s="733"/>
      <c r="CCY32" s="733"/>
      <c r="CCZ32" s="733"/>
      <c r="CDA32" s="733"/>
      <c r="CDB32" s="733"/>
      <c r="CDC32" s="733"/>
      <c r="CDD32" s="733"/>
      <c r="CDE32" s="733"/>
      <c r="CDF32" s="733"/>
      <c r="CDG32" s="733"/>
      <c r="CDH32" s="733"/>
      <c r="CDI32" s="733"/>
      <c r="CDJ32" s="733"/>
      <c r="CDK32" s="733"/>
      <c r="CDL32" s="733"/>
      <c r="CDM32" s="733"/>
      <c r="CDN32" s="733"/>
      <c r="CDO32" s="733"/>
      <c r="CDP32" s="733"/>
      <c r="CDQ32" s="733"/>
      <c r="CDR32" s="733"/>
      <c r="CDS32" s="733"/>
      <c r="CDT32" s="733"/>
      <c r="CDU32" s="733"/>
      <c r="CDV32" s="733"/>
      <c r="CDW32" s="733"/>
      <c r="CDX32" s="733"/>
      <c r="CDY32" s="733"/>
      <c r="CDZ32" s="733"/>
      <c r="CEA32" s="733"/>
      <c r="CEB32" s="733"/>
      <c r="CEC32" s="733"/>
      <c r="CED32" s="733"/>
      <c r="CEE32" s="733"/>
      <c r="CEF32" s="733"/>
      <c r="CEG32" s="733"/>
      <c r="CEH32" s="733"/>
      <c r="CEI32" s="733"/>
      <c r="CEJ32" s="733"/>
      <c r="CEK32" s="733"/>
      <c r="CEL32" s="733"/>
      <c r="CEM32" s="733"/>
      <c r="CEN32" s="733"/>
      <c r="CEO32" s="733"/>
      <c r="CEP32" s="733"/>
      <c r="CEQ32" s="733"/>
      <c r="CER32" s="733"/>
      <c r="CES32" s="733"/>
      <c r="CET32" s="733"/>
      <c r="CEU32" s="733"/>
      <c r="CEV32" s="733"/>
      <c r="CEW32" s="733"/>
      <c r="CEX32" s="733"/>
      <c r="CEY32" s="733"/>
      <c r="CEZ32" s="733"/>
      <c r="CFA32" s="733"/>
      <c r="CFB32" s="733"/>
      <c r="CFC32" s="733"/>
      <c r="CFD32" s="733"/>
      <c r="CFE32" s="733"/>
      <c r="CFF32" s="733"/>
      <c r="CFG32" s="733"/>
      <c r="CFH32" s="733"/>
      <c r="CFI32" s="733"/>
      <c r="CFJ32" s="733"/>
      <c r="CFK32" s="733"/>
      <c r="CFL32" s="733"/>
      <c r="CFM32" s="733"/>
      <c r="CFN32" s="733"/>
      <c r="CFO32" s="733"/>
      <c r="CFP32" s="733"/>
      <c r="CFQ32" s="733"/>
      <c r="CFR32" s="733"/>
      <c r="CFS32" s="733"/>
      <c r="CFT32" s="733"/>
      <c r="CFU32" s="733"/>
      <c r="CFV32" s="733"/>
      <c r="CFW32" s="733"/>
      <c r="CFX32" s="733"/>
      <c r="CFY32" s="733"/>
      <c r="CFZ32" s="733"/>
      <c r="CGA32" s="733"/>
      <c r="CGB32" s="733"/>
      <c r="CGC32" s="733"/>
      <c r="CGD32" s="733"/>
      <c r="CGE32" s="733"/>
      <c r="CGF32" s="733"/>
      <c r="CGG32" s="733"/>
      <c r="CGH32" s="733"/>
      <c r="CGI32" s="733"/>
      <c r="CGJ32" s="733"/>
      <c r="CGK32" s="733"/>
      <c r="CGL32" s="733"/>
      <c r="CGM32" s="733"/>
      <c r="CGN32" s="733"/>
      <c r="CGO32" s="733"/>
      <c r="CGP32" s="733"/>
      <c r="CGQ32" s="733"/>
      <c r="CGR32" s="733"/>
      <c r="CGS32" s="733"/>
      <c r="CGT32" s="733"/>
      <c r="CGU32" s="733"/>
      <c r="CGV32" s="733"/>
      <c r="CGW32" s="733"/>
      <c r="CGX32" s="733"/>
      <c r="CGY32" s="733"/>
      <c r="CGZ32" s="733"/>
      <c r="CHA32" s="733"/>
      <c r="CHB32" s="733"/>
      <c r="CHC32" s="733"/>
      <c r="CHD32" s="733"/>
      <c r="CHE32" s="733"/>
      <c r="CHF32" s="733"/>
      <c r="CHG32" s="733"/>
      <c r="CHH32" s="733"/>
      <c r="CHI32" s="733"/>
      <c r="CHJ32" s="733"/>
      <c r="CHK32" s="733"/>
      <c r="CHL32" s="733"/>
      <c r="CHM32" s="733"/>
      <c r="CHN32" s="733"/>
      <c r="CHO32" s="733"/>
      <c r="CHP32" s="733"/>
      <c r="CHQ32" s="733"/>
      <c r="CHR32" s="733"/>
      <c r="CHS32" s="733"/>
      <c r="CHT32" s="733"/>
      <c r="CHU32" s="733"/>
      <c r="CHV32" s="733"/>
      <c r="CHW32" s="733"/>
      <c r="CHX32" s="733"/>
      <c r="CHY32" s="733"/>
      <c r="CHZ32" s="733"/>
      <c r="CIA32" s="733"/>
      <c r="CIB32" s="733"/>
      <c r="CIC32" s="733"/>
      <c r="CID32" s="733"/>
      <c r="CIE32" s="733"/>
      <c r="CIF32" s="733"/>
      <c r="CIG32" s="733"/>
      <c r="CIH32" s="733"/>
      <c r="CII32" s="733"/>
      <c r="CIJ32" s="733"/>
      <c r="CIK32" s="733"/>
      <c r="CIL32" s="733"/>
      <c r="CIM32" s="733"/>
      <c r="CIN32" s="733"/>
      <c r="CIO32" s="733"/>
      <c r="CIP32" s="733"/>
      <c r="CIQ32" s="733"/>
      <c r="CIR32" s="733"/>
      <c r="CIS32" s="733"/>
      <c r="CIT32" s="733"/>
      <c r="CIU32" s="733"/>
      <c r="CIV32" s="733"/>
      <c r="CIW32" s="733"/>
      <c r="CIX32" s="733"/>
      <c r="CIY32" s="733"/>
      <c r="CIZ32" s="733"/>
      <c r="CJA32" s="733"/>
      <c r="CJB32" s="733"/>
      <c r="CJC32" s="733"/>
      <c r="CJD32" s="733"/>
      <c r="CJE32" s="733"/>
      <c r="CJF32" s="733"/>
      <c r="CJG32" s="733"/>
      <c r="CJH32" s="733"/>
      <c r="CJI32" s="733"/>
      <c r="CJJ32" s="733"/>
      <c r="CJK32" s="733"/>
      <c r="CJL32" s="733"/>
      <c r="CJM32" s="733"/>
      <c r="CJN32" s="733"/>
      <c r="CJO32" s="733"/>
      <c r="CJP32" s="733"/>
      <c r="CJQ32" s="733"/>
      <c r="CJR32" s="733"/>
      <c r="CJS32" s="733"/>
      <c r="CJT32" s="733"/>
      <c r="CJU32" s="733"/>
      <c r="CJV32" s="733"/>
      <c r="CJW32" s="733"/>
      <c r="CJX32" s="733"/>
      <c r="CJY32" s="733"/>
      <c r="CJZ32" s="733"/>
      <c r="CKA32" s="733"/>
      <c r="CKB32" s="733"/>
      <c r="CKC32" s="733"/>
      <c r="CKD32" s="733"/>
      <c r="CKE32" s="733"/>
      <c r="CKF32" s="733"/>
      <c r="CKG32" s="733"/>
      <c r="CKH32" s="733"/>
      <c r="CKI32" s="733"/>
      <c r="CKJ32" s="733"/>
      <c r="CKK32" s="733"/>
      <c r="CKL32" s="733"/>
      <c r="CKM32" s="733"/>
      <c r="CKN32" s="733"/>
      <c r="CKO32" s="733"/>
      <c r="CKP32" s="733"/>
      <c r="CKQ32" s="733"/>
      <c r="CKR32" s="733"/>
      <c r="CKS32" s="733"/>
      <c r="CKT32" s="733"/>
      <c r="CKU32" s="733"/>
      <c r="CKV32" s="733"/>
      <c r="CKW32" s="733"/>
      <c r="CKX32" s="733"/>
      <c r="CKY32" s="733"/>
      <c r="CKZ32" s="733"/>
      <c r="CLA32" s="733"/>
      <c r="CLB32" s="733"/>
      <c r="CLC32" s="733"/>
      <c r="CLD32" s="733"/>
      <c r="CLE32" s="733"/>
      <c r="CLF32" s="733"/>
      <c r="CLG32" s="733"/>
      <c r="CLH32" s="733"/>
      <c r="CLI32" s="733"/>
      <c r="CLJ32" s="733"/>
      <c r="CLK32" s="733"/>
      <c r="CLL32" s="733"/>
      <c r="CLM32" s="733"/>
      <c r="CLN32" s="733"/>
      <c r="CLO32" s="733"/>
      <c r="CLP32" s="733"/>
      <c r="CLQ32" s="733"/>
      <c r="CLR32" s="733"/>
      <c r="CLS32" s="733"/>
      <c r="CLT32" s="733"/>
      <c r="CLU32" s="733"/>
      <c r="CLV32" s="733"/>
      <c r="CLW32" s="733"/>
      <c r="CLX32" s="733"/>
      <c r="CLY32" s="733"/>
      <c r="CLZ32" s="733"/>
      <c r="CMA32" s="733"/>
      <c r="CMB32" s="733"/>
      <c r="CMC32" s="733"/>
      <c r="CMD32" s="733"/>
      <c r="CME32" s="733"/>
      <c r="CMF32" s="733"/>
      <c r="CMG32" s="733"/>
      <c r="CMH32" s="733"/>
      <c r="CMI32" s="733"/>
      <c r="CMJ32" s="733"/>
      <c r="CMK32" s="733"/>
      <c r="CML32" s="733"/>
      <c r="CMM32" s="733"/>
      <c r="CMN32" s="733"/>
      <c r="CMO32" s="733"/>
      <c r="CMP32" s="733"/>
      <c r="CMQ32" s="733"/>
      <c r="CMR32" s="733"/>
      <c r="CMS32" s="733"/>
      <c r="CMT32" s="733"/>
      <c r="CMU32" s="733"/>
      <c r="CMV32" s="733"/>
      <c r="CMW32" s="733"/>
      <c r="CMX32" s="733"/>
      <c r="CMY32" s="733"/>
      <c r="CMZ32" s="733"/>
      <c r="CNA32" s="733"/>
      <c r="CNB32" s="733"/>
      <c r="CNC32" s="733"/>
      <c r="CND32" s="733"/>
      <c r="CNE32" s="733"/>
      <c r="CNF32" s="733"/>
      <c r="CNG32" s="733"/>
      <c r="CNH32" s="733"/>
      <c r="CNI32" s="733"/>
      <c r="CNJ32" s="733"/>
      <c r="CNK32" s="733"/>
      <c r="CNL32" s="733"/>
      <c r="CNM32" s="733"/>
      <c r="CNN32" s="733"/>
      <c r="CNO32" s="733"/>
      <c r="CNP32" s="733"/>
      <c r="CNQ32" s="733"/>
      <c r="CNR32" s="733"/>
      <c r="CNS32" s="733"/>
      <c r="CNT32" s="733"/>
      <c r="CNU32" s="733"/>
      <c r="CNV32" s="733"/>
      <c r="CNW32" s="733"/>
      <c r="CNX32" s="733"/>
      <c r="CNY32" s="733"/>
      <c r="CNZ32" s="733"/>
      <c r="COA32" s="733"/>
      <c r="COB32" s="733"/>
      <c r="COC32" s="733"/>
      <c r="COD32" s="733"/>
      <c r="COE32" s="733"/>
      <c r="COF32" s="733"/>
      <c r="COG32" s="733"/>
      <c r="COH32" s="733"/>
      <c r="COI32" s="733"/>
      <c r="COJ32" s="733"/>
      <c r="COK32" s="733"/>
      <c r="COL32" s="733"/>
      <c r="COM32" s="733"/>
      <c r="CON32" s="733"/>
      <c r="COO32" s="733"/>
      <c r="COP32" s="733"/>
      <c r="COQ32" s="733"/>
      <c r="COR32" s="733"/>
      <c r="COS32" s="733"/>
      <c r="COT32" s="733"/>
      <c r="COU32" s="733"/>
      <c r="COV32" s="733"/>
      <c r="COW32" s="733"/>
      <c r="COX32" s="733"/>
      <c r="COY32" s="733"/>
      <c r="COZ32" s="733"/>
      <c r="CPA32" s="733"/>
      <c r="CPB32" s="733"/>
      <c r="CPC32" s="733"/>
      <c r="CPD32" s="733"/>
      <c r="CPE32" s="733"/>
      <c r="CPF32" s="733"/>
      <c r="CPG32" s="733"/>
      <c r="CPH32" s="733"/>
      <c r="CPI32" s="733"/>
      <c r="CPJ32" s="733"/>
      <c r="CPK32" s="733"/>
      <c r="CPL32" s="733"/>
      <c r="CPM32" s="733"/>
      <c r="CPN32" s="733"/>
      <c r="CPO32" s="733"/>
      <c r="CPP32" s="733"/>
      <c r="CPQ32" s="733"/>
      <c r="CPR32" s="733"/>
      <c r="CPS32" s="733"/>
      <c r="CPT32" s="733"/>
      <c r="CPU32" s="733"/>
      <c r="CPV32" s="733"/>
      <c r="CPW32" s="733"/>
      <c r="CPX32" s="733"/>
      <c r="CPY32" s="733"/>
      <c r="CPZ32" s="733"/>
      <c r="CQA32" s="733"/>
      <c r="CQB32" s="733"/>
      <c r="CQC32" s="733"/>
      <c r="CQD32" s="733"/>
      <c r="CQE32" s="733"/>
      <c r="CQF32" s="733"/>
      <c r="CQG32" s="733"/>
      <c r="CQH32" s="733"/>
      <c r="CQI32" s="733"/>
      <c r="CQJ32" s="733"/>
      <c r="CQK32" s="733"/>
      <c r="CQL32" s="733"/>
      <c r="CQM32" s="733"/>
      <c r="CQN32" s="733"/>
      <c r="CQO32" s="733"/>
      <c r="CQP32" s="733"/>
      <c r="CQQ32" s="733"/>
      <c r="CQR32" s="733"/>
      <c r="CQS32" s="733"/>
      <c r="CQT32" s="733"/>
      <c r="CQU32" s="733"/>
      <c r="CQV32" s="733"/>
      <c r="CQW32" s="733"/>
      <c r="CQX32" s="733"/>
      <c r="CQY32" s="733"/>
      <c r="CQZ32" s="733"/>
      <c r="CRA32" s="733"/>
      <c r="CRB32" s="733"/>
      <c r="CRC32" s="733"/>
      <c r="CRD32" s="733"/>
      <c r="CRE32" s="733"/>
      <c r="CRF32" s="733"/>
      <c r="CRG32" s="733"/>
      <c r="CRH32" s="733"/>
      <c r="CRI32" s="733"/>
      <c r="CRJ32" s="733"/>
      <c r="CRK32" s="733"/>
      <c r="CRL32" s="733"/>
      <c r="CRM32" s="733"/>
      <c r="CRN32" s="733"/>
      <c r="CRO32" s="733"/>
      <c r="CRP32" s="733"/>
      <c r="CRQ32" s="733"/>
      <c r="CRR32" s="733"/>
      <c r="CRS32" s="733"/>
      <c r="CRT32" s="733"/>
      <c r="CRU32" s="733"/>
      <c r="CRV32" s="733"/>
      <c r="CRW32" s="733"/>
      <c r="CRX32" s="733"/>
      <c r="CRY32" s="733"/>
      <c r="CRZ32" s="733"/>
      <c r="CSA32" s="733"/>
      <c r="CSB32" s="733"/>
      <c r="CSC32" s="733"/>
      <c r="CSD32" s="733"/>
      <c r="CSE32" s="733"/>
      <c r="CSF32" s="733"/>
      <c r="CSG32" s="733"/>
      <c r="CSH32" s="733"/>
      <c r="CSI32" s="733"/>
      <c r="CSJ32" s="733"/>
      <c r="CSK32" s="733"/>
      <c r="CSL32" s="733"/>
      <c r="CSM32" s="733"/>
      <c r="CSN32" s="733"/>
      <c r="CSO32" s="733"/>
      <c r="CSP32" s="733"/>
      <c r="CSQ32" s="733"/>
      <c r="CSR32" s="733"/>
      <c r="CSS32" s="733"/>
      <c r="CST32" s="733"/>
      <c r="CSU32" s="733"/>
      <c r="CSV32" s="733"/>
      <c r="CSW32" s="733"/>
      <c r="CSX32" s="733"/>
      <c r="CSY32" s="733"/>
      <c r="CSZ32" s="733"/>
      <c r="CTA32" s="733"/>
      <c r="CTB32" s="733"/>
      <c r="CTC32" s="733"/>
      <c r="CTD32" s="733"/>
      <c r="CTE32" s="733"/>
      <c r="CTF32" s="733"/>
      <c r="CTG32" s="733"/>
      <c r="CTH32" s="733"/>
      <c r="CTI32" s="733"/>
      <c r="CTJ32" s="733"/>
      <c r="CTK32" s="733"/>
      <c r="CTL32" s="733"/>
      <c r="CTM32" s="733"/>
      <c r="CTN32" s="733"/>
      <c r="CTO32" s="733"/>
      <c r="CTP32" s="733"/>
      <c r="CTQ32" s="733"/>
      <c r="CTR32" s="733"/>
      <c r="CTS32" s="733"/>
      <c r="CTT32" s="733"/>
      <c r="CTU32" s="733"/>
      <c r="CTV32" s="733"/>
      <c r="CTW32" s="733"/>
      <c r="CTX32" s="733"/>
      <c r="CTY32" s="733"/>
      <c r="CTZ32" s="733"/>
      <c r="CUA32" s="733"/>
      <c r="CUB32" s="733"/>
      <c r="CUC32" s="733"/>
      <c r="CUD32" s="733"/>
      <c r="CUE32" s="733"/>
      <c r="CUF32" s="733"/>
      <c r="CUG32" s="733"/>
      <c r="CUH32" s="733"/>
      <c r="CUI32" s="733"/>
      <c r="CUJ32" s="733"/>
      <c r="CUK32" s="733"/>
      <c r="CUL32" s="733"/>
      <c r="CUM32" s="733"/>
      <c r="CUN32" s="733"/>
      <c r="CUO32" s="733"/>
      <c r="CUP32" s="733"/>
      <c r="CUQ32" s="733"/>
      <c r="CUR32" s="733"/>
      <c r="CUS32" s="733"/>
      <c r="CUT32" s="733"/>
      <c r="CUU32" s="733"/>
      <c r="CUV32" s="733"/>
      <c r="CUW32" s="733"/>
      <c r="CUX32" s="733"/>
      <c r="CUY32" s="733"/>
      <c r="CUZ32" s="733"/>
      <c r="CVA32" s="733"/>
      <c r="CVB32" s="733"/>
      <c r="CVC32" s="733"/>
      <c r="CVD32" s="733"/>
      <c r="CVE32" s="733"/>
      <c r="CVF32" s="733"/>
      <c r="CVG32" s="733"/>
      <c r="CVH32" s="733"/>
      <c r="CVI32" s="733"/>
      <c r="CVJ32" s="733"/>
      <c r="CVK32" s="733"/>
      <c r="CVL32" s="733"/>
      <c r="CVM32" s="733"/>
      <c r="CVN32" s="733"/>
      <c r="CVO32" s="733"/>
      <c r="CVP32" s="733"/>
      <c r="CVQ32" s="733"/>
      <c r="CVR32" s="733"/>
      <c r="CVS32" s="733"/>
      <c r="CVT32" s="733"/>
      <c r="CVU32" s="733"/>
      <c r="CVV32" s="733"/>
      <c r="CVW32" s="733"/>
      <c r="CVX32" s="733"/>
      <c r="CVY32" s="733"/>
      <c r="CVZ32" s="733"/>
      <c r="CWA32" s="733"/>
      <c r="CWB32" s="733"/>
      <c r="CWC32" s="733"/>
      <c r="CWD32" s="733"/>
      <c r="CWE32" s="733"/>
      <c r="CWF32" s="733"/>
      <c r="CWG32" s="733"/>
      <c r="CWH32" s="733"/>
      <c r="CWI32" s="733"/>
      <c r="CWJ32" s="733"/>
      <c r="CWK32" s="733"/>
      <c r="CWL32" s="733"/>
      <c r="CWM32" s="733"/>
      <c r="CWN32" s="733"/>
      <c r="CWO32" s="733"/>
      <c r="CWP32" s="733"/>
      <c r="CWQ32" s="733"/>
      <c r="CWR32" s="733"/>
      <c r="CWS32" s="733"/>
      <c r="CWT32" s="733"/>
      <c r="CWU32" s="733"/>
      <c r="CWV32" s="733"/>
      <c r="CWW32" s="733"/>
      <c r="CWX32" s="733"/>
      <c r="CWY32" s="733"/>
      <c r="CWZ32" s="733"/>
      <c r="CXA32" s="733"/>
      <c r="CXB32" s="733"/>
      <c r="CXC32" s="733"/>
      <c r="CXD32" s="733"/>
      <c r="CXE32" s="733"/>
      <c r="CXF32" s="733"/>
      <c r="CXG32" s="733"/>
      <c r="CXH32" s="733"/>
      <c r="CXI32" s="733"/>
      <c r="CXJ32" s="733"/>
      <c r="CXK32" s="733"/>
      <c r="CXL32" s="733"/>
      <c r="CXM32" s="733"/>
      <c r="CXN32" s="733"/>
      <c r="CXO32" s="733"/>
      <c r="CXP32" s="733"/>
      <c r="CXQ32" s="733"/>
      <c r="CXR32" s="733"/>
      <c r="CXS32" s="733"/>
      <c r="CXT32" s="733"/>
      <c r="CXU32" s="733"/>
      <c r="CXV32" s="733"/>
      <c r="CXW32" s="733"/>
      <c r="CXX32" s="733"/>
      <c r="CXY32" s="733"/>
      <c r="CXZ32" s="733"/>
      <c r="CYA32" s="733"/>
      <c r="CYB32" s="733"/>
      <c r="CYC32" s="733"/>
      <c r="CYD32" s="733"/>
      <c r="CYE32" s="733"/>
      <c r="CYF32" s="733"/>
      <c r="CYG32" s="733"/>
      <c r="CYH32" s="733"/>
      <c r="CYI32" s="733"/>
      <c r="CYJ32" s="733"/>
      <c r="CYK32" s="733"/>
      <c r="CYL32" s="733"/>
      <c r="CYM32" s="733"/>
      <c r="CYN32" s="733"/>
      <c r="CYO32" s="733"/>
      <c r="CYP32" s="733"/>
      <c r="CYQ32" s="733"/>
      <c r="CYR32" s="733"/>
      <c r="CYS32" s="733"/>
      <c r="CYT32" s="733"/>
      <c r="CYU32" s="733"/>
      <c r="CYV32" s="733"/>
      <c r="CYW32" s="733"/>
      <c r="CYX32" s="733"/>
      <c r="CYY32" s="733"/>
      <c r="CYZ32" s="733"/>
      <c r="CZA32" s="733"/>
      <c r="CZB32" s="733"/>
      <c r="CZC32" s="733"/>
      <c r="CZD32" s="733"/>
      <c r="CZE32" s="733"/>
      <c r="CZF32" s="733"/>
      <c r="CZG32" s="733"/>
      <c r="CZH32" s="733"/>
      <c r="CZI32" s="733"/>
      <c r="CZJ32" s="733"/>
      <c r="CZK32" s="733"/>
      <c r="CZL32" s="733"/>
      <c r="CZM32" s="733"/>
      <c r="CZN32" s="733"/>
      <c r="CZO32" s="733"/>
      <c r="CZP32" s="733"/>
      <c r="CZQ32" s="733"/>
      <c r="CZR32" s="733"/>
      <c r="CZS32" s="733"/>
      <c r="CZT32" s="733"/>
      <c r="CZU32" s="733"/>
      <c r="CZV32" s="733"/>
      <c r="CZW32" s="733"/>
      <c r="CZX32" s="733"/>
      <c r="CZY32" s="733"/>
      <c r="CZZ32" s="733"/>
      <c r="DAA32" s="733"/>
      <c r="DAB32" s="733"/>
      <c r="DAC32" s="733"/>
      <c r="DAD32" s="733"/>
      <c r="DAE32" s="733"/>
      <c r="DAF32" s="733"/>
      <c r="DAG32" s="733"/>
      <c r="DAH32" s="733"/>
      <c r="DAI32" s="733"/>
      <c r="DAJ32" s="733"/>
      <c r="DAK32" s="733"/>
      <c r="DAL32" s="733"/>
      <c r="DAM32" s="733"/>
      <c r="DAN32" s="733"/>
      <c r="DAO32" s="733"/>
      <c r="DAP32" s="733"/>
      <c r="DAQ32" s="733"/>
      <c r="DAR32" s="733"/>
      <c r="DAS32" s="733"/>
      <c r="DAT32" s="733"/>
      <c r="DAU32" s="733"/>
      <c r="DAV32" s="733"/>
      <c r="DAW32" s="733"/>
      <c r="DAX32" s="733"/>
      <c r="DAY32" s="733"/>
      <c r="DAZ32" s="733"/>
      <c r="DBA32" s="733"/>
      <c r="DBB32" s="733"/>
      <c r="DBC32" s="733"/>
      <c r="DBD32" s="733"/>
      <c r="DBE32" s="733"/>
      <c r="DBF32" s="733"/>
      <c r="DBG32" s="733"/>
      <c r="DBH32" s="733"/>
      <c r="DBI32" s="733"/>
      <c r="DBJ32" s="733"/>
      <c r="DBK32" s="733"/>
      <c r="DBL32" s="733"/>
      <c r="DBM32" s="733"/>
      <c r="DBN32" s="733"/>
      <c r="DBO32" s="733"/>
      <c r="DBP32" s="733"/>
      <c r="DBQ32" s="733"/>
      <c r="DBR32" s="733"/>
      <c r="DBS32" s="733"/>
      <c r="DBT32" s="733"/>
      <c r="DBU32" s="733"/>
      <c r="DBV32" s="733"/>
      <c r="DBW32" s="733"/>
      <c r="DBX32" s="733"/>
      <c r="DBY32" s="733"/>
      <c r="DBZ32" s="733"/>
      <c r="DCA32" s="733"/>
      <c r="DCB32" s="733"/>
      <c r="DCC32" s="733"/>
      <c r="DCD32" s="733"/>
      <c r="DCE32" s="733"/>
      <c r="DCF32" s="733"/>
      <c r="DCG32" s="733"/>
      <c r="DCH32" s="733"/>
      <c r="DCI32" s="733"/>
      <c r="DCJ32" s="733"/>
      <c r="DCK32" s="733"/>
      <c r="DCL32" s="733"/>
      <c r="DCM32" s="733"/>
      <c r="DCN32" s="733"/>
      <c r="DCO32" s="733"/>
      <c r="DCP32" s="733"/>
      <c r="DCQ32" s="733"/>
      <c r="DCR32" s="733"/>
      <c r="DCS32" s="733"/>
      <c r="DCT32" s="733"/>
      <c r="DCU32" s="733"/>
      <c r="DCV32" s="733"/>
      <c r="DCW32" s="733"/>
      <c r="DCX32" s="733"/>
      <c r="DCY32" s="733"/>
      <c r="DCZ32" s="733"/>
      <c r="DDA32" s="733"/>
      <c r="DDB32" s="733"/>
      <c r="DDC32" s="733"/>
      <c r="DDD32" s="733"/>
      <c r="DDE32" s="733"/>
      <c r="DDF32" s="733"/>
      <c r="DDG32" s="733"/>
      <c r="DDH32" s="733"/>
      <c r="DDI32" s="733"/>
      <c r="DDJ32" s="733"/>
      <c r="DDK32" s="733"/>
      <c r="DDL32" s="733"/>
      <c r="DDM32" s="733"/>
      <c r="DDN32" s="733"/>
      <c r="DDO32" s="733"/>
      <c r="DDP32" s="733"/>
      <c r="DDQ32" s="733"/>
      <c r="DDR32" s="733"/>
      <c r="DDS32" s="733"/>
      <c r="DDT32" s="733"/>
      <c r="DDU32" s="733"/>
      <c r="DDV32" s="733"/>
      <c r="DDW32" s="733"/>
      <c r="DDX32" s="733"/>
      <c r="DDY32" s="733"/>
      <c r="DDZ32" s="733"/>
      <c r="DEA32" s="733"/>
      <c r="DEB32" s="733"/>
      <c r="DEC32" s="733"/>
      <c r="DED32" s="733"/>
      <c r="DEE32" s="733"/>
      <c r="DEF32" s="733"/>
      <c r="DEG32" s="733"/>
      <c r="DEH32" s="733"/>
      <c r="DEI32" s="733"/>
      <c r="DEJ32" s="733"/>
      <c r="DEK32" s="733"/>
      <c r="DEL32" s="733"/>
      <c r="DEM32" s="733"/>
      <c r="DEN32" s="733"/>
      <c r="DEO32" s="733"/>
      <c r="DEP32" s="733"/>
      <c r="DEQ32" s="733"/>
      <c r="DER32" s="733"/>
      <c r="DES32" s="733"/>
      <c r="DET32" s="733"/>
      <c r="DEU32" s="733"/>
      <c r="DEV32" s="733"/>
      <c r="DEW32" s="733"/>
      <c r="DEX32" s="733"/>
      <c r="DEY32" s="733"/>
      <c r="DEZ32" s="733"/>
      <c r="DFA32" s="733"/>
      <c r="DFB32" s="733"/>
      <c r="DFC32" s="733"/>
      <c r="DFD32" s="733"/>
      <c r="DFE32" s="733"/>
      <c r="DFF32" s="733"/>
      <c r="DFG32" s="733"/>
      <c r="DFH32" s="733"/>
      <c r="DFI32" s="733"/>
      <c r="DFJ32" s="733"/>
      <c r="DFK32" s="733"/>
      <c r="DFL32" s="733"/>
      <c r="DFM32" s="733"/>
      <c r="DFN32" s="733"/>
      <c r="DFO32" s="733"/>
      <c r="DFP32" s="733"/>
      <c r="DFQ32" s="733"/>
      <c r="DFR32" s="733"/>
      <c r="DFS32" s="733"/>
      <c r="DFT32" s="733"/>
      <c r="DFU32" s="733"/>
      <c r="DFV32" s="733"/>
      <c r="DFW32" s="733"/>
      <c r="DFX32" s="733"/>
      <c r="DFY32" s="733"/>
      <c r="DFZ32" s="733"/>
      <c r="DGA32" s="733"/>
      <c r="DGB32" s="733"/>
      <c r="DGC32" s="733"/>
      <c r="DGD32" s="733"/>
      <c r="DGE32" s="733"/>
      <c r="DGF32" s="733"/>
      <c r="DGG32" s="733"/>
      <c r="DGH32" s="733"/>
      <c r="DGI32" s="733"/>
      <c r="DGJ32" s="733"/>
      <c r="DGK32" s="733"/>
      <c r="DGL32" s="733"/>
      <c r="DGM32" s="733"/>
      <c r="DGN32" s="733"/>
      <c r="DGO32" s="733"/>
      <c r="DGP32" s="733"/>
      <c r="DGQ32" s="733"/>
      <c r="DGR32" s="733"/>
      <c r="DGS32" s="733"/>
      <c r="DGT32" s="733"/>
      <c r="DGU32" s="733"/>
      <c r="DGV32" s="733"/>
      <c r="DGW32" s="733"/>
      <c r="DGX32" s="733"/>
      <c r="DGY32" s="733"/>
      <c r="DGZ32" s="733"/>
      <c r="DHA32" s="733"/>
      <c r="DHB32" s="733"/>
      <c r="DHC32" s="733"/>
      <c r="DHD32" s="733"/>
      <c r="DHE32" s="733"/>
      <c r="DHF32" s="733"/>
      <c r="DHG32" s="733"/>
      <c r="DHH32" s="733"/>
      <c r="DHI32" s="733"/>
      <c r="DHJ32" s="733"/>
      <c r="DHK32" s="733"/>
      <c r="DHL32" s="733"/>
      <c r="DHM32" s="733"/>
      <c r="DHN32" s="733"/>
      <c r="DHO32" s="733"/>
      <c r="DHP32" s="733"/>
      <c r="DHQ32" s="733"/>
      <c r="DHR32" s="733"/>
      <c r="DHS32" s="733"/>
      <c r="DHT32" s="733"/>
      <c r="DHU32" s="733"/>
      <c r="DHV32" s="733"/>
      <c r="DHW32" s="733"/>
      <c r="DHX32" s="733"/>
      <c r="DHY32" s="733"/>
      <c r="DHZ32" s="733"/>
      <c r="DIA32" s="733"/>
      <c r="DIB32" s="733"/>
      <c r="DIC32" s="733"/>
      <c r="DID32" s="733"/>
      <c r="DIE32" s="733"/>
      <c r="DIF32" s="733"/>
      <c r="DIG32" s="733"/>
      <c r="DIH32" s="733"/>
      <c r="DII32" s="733"/>
      <c r="DIJ32" s="733"/>
      <c r="DIK32" s="733"/>
      <c r="DIL32" s="733"/>
      <c r="DIM32" s="733"/>
      <c r="DIN32" s="733"/>
      <c r="DIO32" s="733"/>
      <c r="DIP32" s="733"/>
      <c r="DIQ32" s="733"/>
      <c r="DIR32" s="733"/>
      <c r="DIS32" s="733"/>
      <c r="DIT32" s="733"/>
      <c r="DIU32" s="733"/>
      <c r="DIV32" s="733"/>
      <c r="DIW32" s="733"/>
      <c r="DIX32" s="733"/>
      <c r="DIY32" s="733"/>
      <c r="DIZ32" s="733"/>
      <c r="DJA32" s="733"/>
      <c r="DJB32" s="733"/>
      <c r="DJC32" s="733"/>
      <c r="DJD32" s="733"/>
      <c r="DJE32" s="733"/>
      <c r="DJF32" s="733"/>
      <c r="DJG32" s="733"/>
      <c r="DJH32" s="733"/>
      <c r="DJI32" s="733"/>
      <c r="DJJ32" s="733"/>
      <c r="DJK32" s="733"/>
      <c r="DJL32" s="733"/>
      <c r="DJM32" s="733"/>
      <c r="DJN32" s="733"/>
      <c r="DJO32" s="733"/>
      <c r="DJP32" s="733"/>
      <c r="DJQ32" s="733"/>
      <c r="DJR32" s="733"/>
      <c r="DJS32" s="733"/>
      <c r="DJT32" s="733"/>
      <c r="DJU32" s="733"/>
      <c r="DJV32" s="733"/>
      <c r="DJW32" s="733"/>
      <c r="DJX32" s="733"/>
      <c r="DJY32" s="733"/>
      <c r="DJZ32" s="733"/>
      <c r="DKA32" s="733"/>
      <c r="DKB32" s="733"/>
      <c r="DKC32" s="733"/>
      <c r="DKD32" s="733"/>
      <c r="DKE32" s="733"/>
      <c r="DKF32" s="733"/>
      <c r="DKG32" s="733"/>
      <c r="DKH32" s="733"/>
      <c r="DKI32" s="733"/>
      <c r="DKJ32" s="733"/>
      <c r="DKK32" s="733"/>
      <c r="DKL32" s="733"/>
      <c r="DKM32" s="733"/>
      <c r="DKN32" s="733"/>
      <c r="DKO32" s="733"/>
      <c r="DKP32" s="733"/>
      <c r="DKQ32" s="733"/>
      <c r="DKR32" s="733"/>
      <c r="DKS32" s="733"/>
      <c r="DKT32" s="733"/>
      <c r="DKU32" s="733"/>
      <c r="DKV32" s="733"/>
      <c r="DKW32" s="733"/>
      <c r="DKX32" s="733"/>
      <c r="DKY32" s="733"/>
      <c r="DKZ32" s="733"/>
      <c r="DLA32" s="733"/>
      <c r="DLB32" s="733"/>
      <c r="DLC32" s="733"/>
      <c r="DLD32" s="733"/>
      <c r="DLE32" s="733"/>
      <c r="DLF32" s="733"/>
      <c r="DLG32" s="733"/>
      <c r="DLH32" s="733"/>
      <c r="DLI32" s="733"/>
      <c r="DLJ32" s="733"/>
      <c r="DLK32" s="733"/>
      <c r="DLL32" s="733"/>
      <c r="DLM32" s="733"/>
      <c r="DLN32" s="733"/>
      <c r="DLO32" s="733"/>
      <c r="DLP32" s="733"/>
      <c r="DLQ32" s="733"/>
      <c r="DLR32" s="733"/>
      <c r="DLS32" s="733"/>
      <c r="DLT32" s="733"/>
      <c r="DLU32" s="733"/>
      <c r="DLV32" s="733"/>
      <c r="DLW32" s="733"/>
      <c r="DLX32" s="733"/>
      <c r="DLY32" s="733"/>
      <c r="DLZ32" s="733"/>
      <c r="DMA32" s="733"/>
      <c r="DMB32" s="733"/>
      <c r="DMC32" s="733"/>
      <c r="DMD32" s="733"/>
      <c r="DME32" s="733"/>
      <c r="DMF32" s="733"/>
      <c r="DMG32" s="733"/>
      <c r="DMH32" s="733"/>
      <c r="DMI32" s="733"/>
      <c r="DMJ32" s="733"/>
      <c r="DMK32" s="733"/>
      <c r="DML32" s="733"/>
      <c r="DMM32" s="733"/>
      <c r="DMN32" s="733"/>
      <c r="DMO32" s="733"/>
      <c r="DMP32" s="733"/>
      <c r="DMQ32" s="733"/>
      <c r="DMR32" s="733"/>
      <c r="DMS32" s="733"/>
      <c r="DMT32" s="733"/>
      <c r="DMU32" s="733"/>
      <c r="DMV32" s="733"/>
      <c r="DMW32" s="733"/>
      <c r="DMX32" s="733"/>
      <c r="DMY32" s="733"/>
      <c r="DMZ32" s="733"/>
      <c r="DNA32" s="733"/>
      <c r="DNB32" s="733"/>
      <c r="DNC32" s="733"/>
      <c r="DND32" s="733"/>
      <c r="DNE32" s="733"/>
      <c r="DNF32" s="733"/>
      <c r="DNG32" s="733"/>
      <c r="DNH32" s="733"/>
      <c r="DNI32" s="733"/>
      <c r="DNJ32" s="733"/>
      <c r="DNK32" s="733"/>
      <c r="DNL32" s="733"/>
      <c r="DNM32" s="733"/>
      <c r="DNN32" s="733"/>
      <c r="DNO32" s="733"/>
      <c r="DNP32" s="733"/>
      <c r="DNQ32" s="733"/>
      <c r="DNR32" s="733"/>
      <c r="DNS32" s="733"/>
      <c r="DNT32" s="733"/>
      <c r="DNU32" s="733"/>
      <c r="DNV32" s="733"/>
      <c r="DNW32" s="733"/>
      <c r="DNX32" s="733"/>
      <c r="DNY32" s="733"/>
      <c r="DNZ32" s="733"/>
      <c r="DOA32" s="733"/>
      <c r="DOB32" s="733"/>
      <c r="DOC32" s="733"/>
      <c r="DOD32" s="733"/>
      <c r="DOE32" s="733"/>
      <c r="DOF32" s="733"/>
      <c r="DOG32" s="733"/>
      <c r="DOH32" s="733"/>
      <c r="DOI32" s="733"/>
      <c r="DOJ32" s="733"/>
      <c r="DOK32" s="733"/>
      <c r="DOL32" s="733"/>
      <c r="DOM32" s="733"/>
      <c r="DON32" s="733"/>
      <c r="DOO32" s="733"/>
      <c r="DOP32" s="733"/>
      <c r="DOQ32" s="733"/>
      <c r="DOR32" s="733"/>
      <c r="DOS32" s="733"/>
      <c r="DOT32" s="733"/>
      <c r="DOU32" s="733"/>
      <c r="DOV32" s="733"/>
      <c r="DOW32" s="733"/>
      <c r="DOX32" s="733"/>
      <c r="DOY32" s="733"/>
      <c r="DOZ32" s="733"/>
      <c r="DPA32" s="733"/>
      <c r="DPB32" s="733"/>
      <c r="DPC32" s="733"/>
      <c r="DPD32" s="733"/>
      <c r="DPE32" s="733"/>
      <c r="DPF32" s="733"/>
      <c r="DPG32" s="733"/>
      <c r="DPH32" s="733"/>
      <c r="DPI32" s="733"/>
      <c r="DPJ32" s="733"/>
      <c r="DPK32" s="733"/>
      <c r="DPL32" s="733"/>
      <c r="DPM32" s="733"/>
      <c r="DPN32" s="733"/>
      <c r="DPO32" s="733"/>
      <c r="DPP32" s="733"/>
      <c r="DPQ32" s="733"/>
      <c r="DPR32" s="733"/>
      <c r="DPS32" s="733"/>
      <c r="DPT32" s="733"/>
      <c r="DPU32" s="733"/>
      <c r="DPV32" s="733"/>
      <c r="DPW32" s="733"/>
      <c r="DPX32" s="733"/>
      <c r="DPY32" s="733"/>
      <c r="DPZ32" s="733"/>
      <c r="DQA32" s="733"/>
      <c r="DQB32" s="733"/>
      <c r="DQC32" s="733"/>
      <c r="DQD32" s="733"/>
      <c r="DQE32" s="733"/>
      <c r="DQF32" s="733"/>
      <c r="DQG32" s="733"/>
      <c r="DQH32" s="733"/>
      <c r="DQI32" s="733"/>
      <c r="DQJ32" s="733"/>
      <c r="DQK32" s="733"/>
      <c r="DQL32" s="733"/>
      <c r="DQM32" s="733"/>
      <c r="DQN32" s="733"/>
      <c r="DQO32" s="733"/>
      <c r="DQP32" s="733"/>
      <c r="DQQ32" s="733"/>
      <c r="DQR32" s="733"/>
      <c r="DQS32" s="733"/>
      <c r="DQT32" s="733"/>
      <c r="DQU32" s="733"/>
      <c r="DQV32" s="733"/>
      <c r="DQW32" s="733"/>
      <c r="DQX32" s="733"/>
      <c r="DQY32" s="733"/>
      <c r="DQZ32" s="733"/>
      <c r="DRA32" s="733"/>
      <c r="DRB32" s="733"/>
      <c r="DRC32" s="733"/>
      <c r="DRD32" s="733"/>
      <c r="DRE32" s="733"/>
      <c r="DRF32" s="733"/>
      <c r="DRG32" s="733"/>
      <c r="DRH32" s="733"/>
      <c r="DRI32" s="733"/>
      <c r="DRJ32" s="733"/>
      <c r="DRK32" s="733"/>
      <c r="DRL32" s="733"/>
      <c r="DRM32" s="733"/>
      <c r="DRN32" s="733"/>
      <c r="DRO32" s="733"/>
      <c r="DRP32" s="733"/>
      <c r="DRQ32" s="733"/>
      <c r="DRR32" s="733"/>
      <c r="DRS32" s="733"/>
      <c r="DRT32" s="733"/>
      <c r="DRU32" s="733"/>
      <c r="DRV32" s="733"/>
      <c r="DRW32" s="733"/>
      <c r="DRX32" s="733"/>
      <c r="DRY32" s="733"/>
      <c r="DRZ32" s="733"/>
      <c r="DSA32" s="733"/>
      <c r="DSB32" s="733"/>
      <c r="DSC32" s="733"/>
      <c r="DSD32" s="733"/>
      <c r="DSE32" s="733"/>
      <c r="DSF32" s="733"/>
      <c r="DSG32" s="733"/>
      <c r="DSH32" s="733"/>
      <c r="DSI32" s="733"/>
      <c r="DSJ32" s="733"/>
      <c r="DSK32" s="733"/>
      <c r="DSL32" s="733"/>
      <c r="DSM32" s="733"/>
      <c r="DSN32" s="733"/>
      <c r="DSO32" s="733"/>
      <c r="DSP32" s="733"/>
      <c r="DSQ32" s="733"/>
      <c r="DSR32" s="733"/>
      <c r="DSS32" s="733"/>
      <c r="DST32" s="733"/>
      <c r="DSU32" s="733"/>
      <c r="DSV32" s="733"/>
      <c r="DSW32" s="733"/>
      <c r="DSX32" s="733"/>
      <c r="DSY32" s="733"/>
      <c r="DSZ32" s="733"/>
      <c r="DTA32" s="733"/>
      <c r="DTB32" s="733"/>
      <c r="DTC32" s="733"/>
      <c r="DTD32" s="733"/>
      <c r="DTE32" s="733"/>
      <c r="DTF32" s="733"/>
      <c r="DTG32" s="733"/>
      <c r="DTH32" s="733"/>
      <c r="DTI32" s="733"/>
      <c r="DTJ32" s="733"/>
      <c r="DTK32" s="733"/>
      <c r="DTL32" s="733"/>
      <c r="DTM32" s="733"/>
      <c r="DTN32" s="733"/>
      <c r="DTO32" s="733"/>
      <c r="DTP32" s="733"/>
      <c r="DTQ32" s="733"/>
      <c r="DTR32" s="733"/>
      <c r="DTS32" s="733"/>
      <c r="DTT32" s="733"/>
      <c r="DTU32" s="733"/>
      <c r="DTV32" s="733"/>
      <c r="DTW32" s="733"/>
      <c r="DTX32" s="733"/>
      <c r="DTY32" s="733"/>
      <c r="DTZ32" s="733"/>
      <c r="DUA32" s="733"/>
      <c r="DUB32" s="733"/>
      <c r="DUC32" s="733"/>
      <c r="DUD32" s="733"/>
      <c r="DUE32" s="733"/>
      <c r="DUF32" s="733"/>
      <c r="DUG32" s="733"/>
      <c r="DUH32" s="733"/>
      <c r="DUI32" s="733"/>
      <c r="DUJ32" s="733"/>
      <c r="DUK32" s="733"/>
      <c r="DUL32" s="733"/>
      <c r="DUM32" s="733"/>
      <c r="DUN32" s="733"/>
      <c r="DUO32" s="733"/>
      <c r="DUP32" s="733"/>
      <c r="DUQ32" s="733"/>
      <c r="DUR32" s="733"/>
      <c r="DUS32" s="733"/>
      <c r="DUT32" s="733"/>
      <c r="DUU32" s="733"/>
      <c r="DUV32" s="733"/>
      <c r="DUW32" s="733"/>
      <c r="DUX32" s="733"/>
      <c r="DUY32" s="733"/>
      <c r="DUZ32" s="733"/>
      <c r="DVA32" s="733"/>
      <c r="DVB32" s="733"/>
      <c r="DVC32" s="733"/>
      <c r="DVD32" s="733"/>
      <c r="DVE32" s="733"/>
      <c r="DVF32" s="733"/>
      <c r="DVG32" s="733"/>
      <c r="DVH32" s="733"/>
      <c r="DVI32" s="733"/>
      <c r="DVJ32" s="733"/>
      <c r="DVK32" s="733"/>
      <c r="DVL32" s="733"/>
      <c r="DVM32" s="733"/>
      <c r="DVN32" s="733"/>
      <c r="DVO32" s="733"/>
      <c r="DVP32" s="733"/>
      <c r="DVQ32" s="733"/>
      <c r="DVR32" s="733"/>
      <c r="DVS32" s="733"/>
      <c r="DVT32" s="733"/>
      <c r="DVU32" s="733"/>
      <c r="DVV32" s="733"/>
      <c r="DVW32" s="733"/>
      <c r="DVX32" s="733"/>
      <c r="DVY32" s="733"/>
      <c r="DVZ32" s="733"/>
      <c r="DWA32" s="733"/>
      <c r="DWB32" s="733"/>
      <c r="DWC32" s="733"/>
      <c r="DWD32" s="733"/>
      <c r="DWE32" s="733"/>
      <c r="DWF32" s="733"/>
      <c r="DWG32" s="733"/>
      <c r="DWH32" s="733"/>
      <c r="DWI32" s="733"/>
      <c r="DWJ32" s="733"/>
      <c r="DWK32" s="733"/>
      <c r="DWL32" s="733"/>
      <c r="DWM32" s="733"/>
      <c r="DWN32" s="733"/>
      <c r="DWO32" s="733"/>
      <c r="DWP32" s="733"/>
      <c r="DWQ32" s="733"/>
      <c r="DWR32" s="733"/>
      <c r="DWS32" s="733"/>
      <c r="DWT32" s="733"/>
      <c r="DWU32" s="733"/>
      <c r="DWV32" s="733"/>
      <c r="DWW32" s="733"/>
      <c r="DWX32" s="733"/>
      <c r="DWY32" s="733"/>
      <c r="DWZ32" s="733"/>
      <c r="DXA32" s="733"/>
      <c r="DXB32" s="733"/>
      <c r="DXC32" s="733"/>
      <c r="DXD32" s="733"/>
      <c r="DXE32" s="733"/>
      <c r="DXF32" s="733"/>
      <c r="DXG32" s="733"/>
      <c r="DXH32" s="733"/>
      <c r="DXI32" s="733"/>
      <c r="DXJ32" s="733"/>
      <c r="DXK32" s="733"/>
      <c r="DXL32" s="733"/>
      <c r="DXM32" s="733"/>
      <c r="DXN32" s="733"/>
      <c r="DXO32" s="733"/>
      <c r="DXP32" s="733"/>
      <c r="DXQ32" s="733"/>
      <c r="DXR32" s="733"/>
      <c r="DXS32" s="733"/>
      <c r="DXT32" s="733"/>
      <c r="DXU32" s="733"/>
      <c r="DXV32" s="733"/>
      <c r="DXW32" s="733"/>
      <c r="DXX32" s="733"/>
      <c r="DXY32" s="733"/>
      <c r="DXZ32" s="733"/>
      <c r="DYA32" s="733"/>
      <c r="DYB32" s="733"/>
      <c r="DYC32" s="733"/>
      <c r="DYD32" s="733"/>
      <c r="DYE32" s="733"/>
      <c r="DYF32" s="733"/>
      <c r="DYG32" s="733"/>
      <c r="DYH32" s="733"/>
      <c r="DYI32" s="733"/>
      <c r="DYJ32" s="733"/>
      <c r="DYK32" s="733"/>
      <c r="DYL32" s="733"/>
      <c r="DYM32" s="733"/>
      <c r="DYN32" s="733"/>
      <c r="DYO32" s="733"/>
      <c r="DYP32" s="733"/>
      <c r="DYQ32" s="733"/>
      <c r="DYR32" s="733"/>
      <c r="DYS32" s="733"/>
      <c r="DYT32" s="733"/>
      <c r="DYU32" s="733"/>
      <c r="DYV32" s="733"/>
      <c r="DYW32" s="733"/>
      <c r="DYX32" s="733"/>
      <c r="DYY32" s="733"/>
      <c r="DYZ32" s="733"/>
      <c r="DZA32" s="733"/>
      <c r="DZB32" s="733"/>
      <c r="DZC32" s="733"/>
      <c r="DZD32" s="733"/>
      <c r="DZE32" s="733"/>
      <c r="DZF32" s="733"/>
      <c r="DZG32" s="733"/>
      <c r="DZH32" s="733"/>
      <c r="DZI32" s="733"/>
      <c r="DZJ32" s="733"/>
      <c r="DZK32" s="733"/>
      <c r="DZL32" s="733"/>
      <c r="DZM32" s="733"/>
      <c r="DZN32" s="733"/>
      <c r="DZO32" s="733"/>
      <c r="DZP32" s="733"/>
      <c r="DZQ32" s="733"/>
      <c r="DZR32" s="733"/>
      <c r="DZS32" s="733"/>
      <c r="DZT32" s="733"/>
      <c r="DZU32" s="733"/>
      <c r="DZV32" s="733"/>
      <c r="DZW32" s="733"/>
      <c r="DZX32" s="733"/>
      <c r="DZY32" s="733"/>
      <c r="DZZ32" s="733"/>
      <c r="EAA32" s="733"/>
      <c r="EAB32" s="733"/>
      <c r="EAC32" s="733"/>
      <c r="EAD32" s="733"/>
      <c r="EAE32" s="733"/>
      <c r="EAF32" s="733"/>
      <c r="EAG32" s="733"/>
      <c r="EAH32" s="733"/>
      <c r="EAI32" s="733"/>
      <c r="EAJ32" s="733"/>
      <c r="EAK32" s="733"/>
      <c r="EAL32" s="733"/>
      <c r="EAM32" s="733"/>
      <c r="EAN32" s="733"/>
      <c r="EAO32" s="733"/>
      <c r="EAP32" s="733"/>
      <c r="EAQ32" s="733"/>
      <c r="EAR32" s="733"/>
      <c r="EAS32" s="733"/>
      <c r="EAT32" s="733"/>
      <c r="EAU32" s="733"/>
      <c r="EAV32" s="733"/>
      <c r="EAW32" s="733"/>
      <c r="EAX32" s="733"/>
      <c r="EAY32" s="733"/>
      <c r="EAZ32" s="733"/>
      <c r="EBA32" s="733"/>
      <c r="EBB32" s="733"/>
      <c r="EBC32" s="733"/>
      <c r="EBD32" s="733"/>
      <c r="EBE32" s="733"/>
      <c r="EBF32" s="733"/>
      <c r="EBG32" s="733"/>
      <c r="EBH32" s="733"/>
      <c r="EBI32" s="733"/>
      <c r="EBJ32" s="733"/>
      <c r="EBK32" s="733"/>
      <c r="EBL32" s="733"/>
      <c r="EBM32" s="733"/>
      <c r="EBN32" s="733"/>
      <c r="EBO32" s="733"/>
      <c r="EBP32" s="733"/>
      <c r="EBQ32" s="733"/>
      <c r="EBR32" s="733"/>
      <c r="EBS32" s="733"/>
      <c r="EBT32" s="733"/>
      <c r="EBU32" s="733"/>
      <c r="EBV32" s="733"/>
      <c r="EBW32" s="733"/>
      <c r="EBX32" s="733"/>
      <c r="EBY32" s="733"/>
      <c r="EBZ32" s="733"/>
      <c r="ECA32" s="733"/>
      <c r="ECB32" s="733"/>
      <c r="ECC32" s="733"/>
      <c r="ECD32" s="733"/>
      <c r="ECE32" s="733"/>
      <c r="ECF32" s="733"/>
      <c r="ECG32" s="733"/>
      <c r="ECH32" s="733"/>
      <c r="ECI32" s="733"/>
      <c r="ECJ32" s="733"/>
      <c r="ECK32" s="733"/>
      <c r="ECL32" s="733"/>
      <c r="ECM32" s="733"/>
      <c r="ECN32" s="733"/>
      <c r="ECO32" s="733"/>
      <c r="ECP32" s="733"/>
      <c r="ECQ32" s="733"/>
      <c r="ECR32" s="733"/>
      <c r="ECS32" s="733"/>
      <c r="ECT32" s="733"/>
      <c r="ECU32" s="733"/>
      <c r="ECV32" s="733"/>
      <c r="ECW32" s="733"/>
      <c r="ECX32" s="733"/>
      <c r="ECY32" s="733"/>
      <c r="ECZ32" s="733"/>
      <c r="EDA32" s="733"/>
      <c r="EDB32" s="733"/>
      <c r="EDC32" s="733"/>
      <c r="EDD32" s="733"/>
      <c r="EDE32" s="733"/>
      <c r="EDF32" s="733"/>
      <c r="EDG32" s="733"/>
      <c r="EDH32" s="733"/>
      <c r="EDI32" s="733"/>
      <c r="EDJ32" s="733"/>
      <c r="EDK32" s="733"/>
      <c r="EDL32" s="733"/>
      <c r="EDM32" s="733"/>
      <c r="EDN32" s="733"/>
      <c r="EDO32" s="733"/>
      <c r="EDP32" s="733"/>
      <c r="EDQ32" s="733"/>
      <c r="EDR32" s="733"/>
      <c r="EDS32" s="733"/>
      <c r="EDT32" s="733"/>
      <c r="EDU32" s="733"/>
      <c r="EDV32" s="733"/>
      <c r="EDW32" s="733"/>
      <c r="EDX32" s="733"/>
      <c r="EDY32" s="733"/>
      <c r="EDZ32" s="733"/>
      <c r="EEA32" s="733"/>
      <c r="EEB32" s="733"/>
      <c r="EEC32" s="733"/>
      <c r="EED32" s="733"/>
      <c r="EEE32" s="733"/>
      <c r="EEF32" s="733"/>
      <c r="EEG32" s="733"/>
      <c r="EEH32" s="733"/>
      <c r="EEI32" s="733"/>
      <c r="EEJ32" s="733"/>
      <c r="EEK32" s="733"/>
      <c r="EEL32" s="733"/>
      <c r="EEM32" s="733"/>
      <c r="EEN32" s="733"/>
      <c r="EEO32" s="733"/>
      <c r="EEP32" s="733"/>
      <c r="EEQ32" s="733"/>
      <c r="EER32" s="733"/>
      <c r="EES32" s="733"/>
      <c r="EET32" s="733"/>
      <c r="EEU32" s="733"/>
      <c r="EEV32" s="733"/>
      <c r="EEW32" s="733"/>
      <c r="EEX32" s="733"/>
      <c r="EEY32" s="733"/>
      <c r="EEZ32" s="733"/>
      <c r="EFA32" s="733"/>
      <c r="EFB32" s="733"/>
      <c r="EFC32" s="733"/>
      <c r="EFD32" s="733"/>
      <c r="EFE32" s="733"/>
      <c r="EFF32" s="733"/>
      <c r="EFG32" s="733"/>
      <c r="EFH32" s="733"/>
      <c r="EFI32" s="733"/>
      <c r="EFJ32" s="733"/>
      <c r="EFK32" s="733"/>
      <c r="EFL32" s="733"/>
      <c r="EFM32" s="733"/>
      <c r="EFN32" s="733"/>
      <c r="EFO32" s="733"/>
      <c r="EFP32" s="733"/>
      <c r="EFQ32" s="733"/>
      <c r="EFR32" s="733"/>
      <c r="EFS32" s="733"/>
      <c r="EFT32" s="733"/>
      <c r="EFU32" s="733"/>
      <c r="EFV32" s="733"/>
      <c r="EFW32" s="733"/>
      <c r="EFX32" s="733"/>
      <c r="EFY32" s="733"/>
      <c r="EFZ32" s="733"/>
      <c r="EGA32" s="733"/>
      <c r="EGB32" s="733"/>
      <c r="EGC32" s="733"/>
      <c r="EGD32" s="733"/>
      <c r="EGE32" s="733"/>
      <c r="EGF32" s="733"/>
      <c r="EGG32" s="733"/>
      <c r="EGH32" s="733"/>
      <c r="EGI32" s="733"/>
      <c r="EGJ32" s="733"/>
      <c r="EGK32" s="733"/>
      <c r="EGL32" s="733"/>
      <c r="EGM32" s="733"/>
      <c r="EGN32" s="733"/>
      <c r="EGO32" s="733"/>
      <c r="EGP32" s="733"/>
      <c r="EGQ32" s="733"/>
      <c r="EGR32" s="733"/>
      <c r="EGS32" s="733"/>
      <c r="EGT32" s="733"/>
      <c r="EGU32" s="733"/>
      <c r="EGV32" s="733"/>
      <c r="EGW32" s="733"/>
      <c r="EGX32" s="733"/>
      <c r="EGY32" s="733"/>
      <c r="EGZ32" s="733"/>
      <c r="EHA32" s="733"/>
      <c r="EHB32" s="733"/>
      <c r="EHC32" s="733"/>
      <c r="EHD32" s="733"/>
      <c r="EHE32" s="733"/>
      <c r="EHF32" s="733"/>
      <c r="EHG32" s="733"/>
      <c r="EHH32" s="733"/>
      <c r="EHI32" s="733"/>
      <c r="EHJ32" s="733"/>
      <c r="EHK32" s="733"/>
      <c r="EHL32" s="733"/>
      <c r="EHM32" s="733"/>
      <c r="EHN32" s="733"/>
      <c r="EHO32" s="733"/>
      <c r="EHP32" s="733"/>
      <c r="EHQ32" s="733"/>
      <c r="EHR32" s="733"/>
      <c r="EHS32" s="733"/>
      <c r="EHT32" s="733"/>
      <c r="EHU32" s="733"/>
      <c r="EHV32" s="733"/>
      <c r="EHW32" s="733"/>
      <c r="EHX32" s="733"/>
      <c r="EHY32" s="733"/>
      <c r="EHZ32" s="733"/>
      <c r="EIA32" s="733"/>
      <c r="EIB32" s="733"/>
      <c r="EIC32" s="733"/>
      <c r="EID32" s="733"/>
      <c r="EIE32" s="733"/>
      <c r="EIF32" s="733"/>
      <c r="EIG32" s="733"/>
      <c r="EIH32" s="733"/>
      <c r="EII32" s="733"/>
      <c r="EIJ32" s="733"/>
      <c r="EIK32" s="733"/>
      <c r="EIL32" s="733"/>
      <c r="EIM32" s="733"/>
      <c r="EIN32" s="733"/>
      <c r="EIO32" s="733"/>
      <c r="EIP32" s="733"/>
      <c r="EIQ32" s="733"/>
      <c r="EIR32" s="733"/>
      <c r="EIS32" s="733"/>
      <c r="EIT32" s="733"/>
      <c r="EIU32" s="733"/>
      <c r="EIV32" s="733"/>
      <c r="EIW32" s="733"/>
      <c r="EIX32" s="733"/>
      <c r="EIY32" s="733"/>
      <c r="EIZ32" s="733"/>
      <c r="EJA32" s="733"/>
      <c r="EJB32" s="733"/>
      <c r="EJC32" s="733"/>
      <c r="EJD32" s="733"/>
      <c r="EJE32" s="733"/>
      <c r="EJF32" s="733"/>
      <c r="EJG32" s="733"/>
      <c r="EJH32" s="733"/>
      <c r="EJI32" s="733"/>
      <c r="EJJ32" s="733"/>
      <c r="EJK32" s="733"/>
      <c r="EJL32" s="733"/>
      <c r="EJM32" s="733"/>
      <c r="EJN32" s="733"/>
      <c r="EJO32" s="733"/>
      <c r="EJP32" s="733"/>
      <c r="EJQ32" s="733"/>
      <c r="EJR32" s="733"/>
      <c r="EJS32" s="733"/>
      <c r="EJT32" s="733"/>
      <c r="EJU32" s="733"/>
      <c r="EJV32" s="733"/>
      <c r="EJW32" s="733"/>
      <c r="EJX32" s="733"/>
      <c r="EJY32" s="733"/>
      <c r="EJZ32" s="733"/>
      <c r="EKA32" s="733"/>
      <c r="EKB32" s="733"/>
      <c r="EKC32" s="733"/>
      <c r="EKD32" s="733"/>
      <c r="EKE32" s="733"/>
      <c r="EKF32" s="733"/>
      <c r="EKG32" s="733"/>
      <c r="EKH32" s="733"/>
      <c r="EKI32" s="733"/>
      <c r="EKJ32" s="733"/>
      <c r="EKK32" s="733"/>
      <c r="EKL32" s="733"/>
      <c r="EKM32" s="733"/>
      <c r="EKN32" s="733"/>
      <c r="EKO32" s="733"/>
      <c r="EKP32" s="733"/>
      <c r="EKQ32" s="733"/>
      <c r="EKR32" s="733"/>
      <c r="EKS32" s="733"/>
      <c r="EKT32" s="733"/>
      <c r="EKU32" s="733"/>
      <c r="EKV32" s="733"/>
      <c r="EKW32" s="733"/>
      <c r="EKX32" s="733"/>
      <c r="EKY32" s="733"/>
      <c r="EKZ32" s="733"/>
      <c r="ELA32" s="733"/>
      <c r="ELB32" s="733"/>
      <c r="ELC32" s="733"/>
      <c r="ELD32" s="733"/>
      <c r="ELE32" s="733"/>
      <c r="ELF32" s="733"/>
      <c r="ELG32" s="733"/>
      <c r="ELH32" s="733"/>
      <c r="ELI32" s="733"/>
      <c r="ELJ32" s="733"/>
      <c r="ELK32" s="733"/>
      <c r="ELL32" s="733"/>
      <c r="ELM32" s="733"/>
      <c r="ELN32" s="733"/>
      <c r="ELO32" s="733"/>
      <c r="ELP32" s="733"/>
      <c r="ELQ32" s="733"/>
      <c r="ELR32" s="733"/>
      <c r="ELS32" s="733"/>
      <c r="ELT32" s="733"/>
      <c r="ELU32" s="733"/>
      <c r="ELV32" s="733"/>
      <c r="ELW32" s="733"/>
      <c r="ELX32" s="733"/>
      <c r="ELY32" s="733"/>
      <c r="ELZ32" s="733"/>
      <c r="EMA32" s="733"/>
      <c r="EMB32" s="733"/>
      <c r="EMC32" s="733"/>
      <c r="EMD32" s="733"/>
      <c r="EME32" s="733"/>
      <c r="EMF32" s="733"/>
      <c r="EMG32" s="733"/>
      <c r="EMH32" s="733"/>
      <c r="EMI32" s="733"/>
      <c r="EMJ32" s="733"/>
      <c r="EMK32" s="733"/>
      <c r="EML32" s="733"/>
      <c r="EMM32" s="733"/>
      <c r="EMN32" s="733"/>
      <c r="EMO32" s="733"/>
      <c r="EMP32" s="733"/>
      <c r="EMQ32" s="733"/>
      <c r="EMR32" s="733"/>
      <c r="EMS32" s="733"/>
      <c r="EMT32" s="733"/>
      <c r="EMU32" s="733"/>
      <c r="EMV32" s="733"/>
      <c r="EMW32" s="733"/>
      <c r="EMX32" s="733"/>
      <c r="EMY32" s="733"/>
      <c r="EMZ32" s="733"/>
      <c r="ENA32" s="733"/>
      <c r="ENB32" s="733"/>
      <c r="ENC32" s="733"/>
      <c r="END32" s="733"/>
      <c r="ENE32" s="733"/>
      <c r="ENF32" s="733"/>
      <c r="ENG32" s="733"/>
      <c r="ENH32" s="733"/>
      <c r="ENI32" s="733"/>
      <c r="ENJ32" s="733"/>
      <c r="ENK32" s="733"/>
      <c r="ENL32" s="733"/>
      <c r="ENM32" s="733"/>
      <c r="ENN32" s="733"/>
      <c r="ENO32" s="733"/>
      <c r="ENP32" s="733"/>
      <c r="ENQ32" s="733"/>
      <c r="ENR32" s="733"/>
      <c r="ENS32" s="733"/>
      <c r="ENT32" s="733"/>
      <c r="ENU32" s="733"/>
      <c r="ENV32" s="733"/>
      <c r="ENW32" s="733"/>
      <c r="ENX32" s="733"/>
      <c r="ENY32" s="733"/>
      <c r="ENZ32" s="733"/>
      <c r="EOA32" s="733"/>
      <c r="EOB32" s="733"/>
      <c r="EOC32" s="733"/>
      <c r="EOD32" s="733"/>
      <c r="EOE32" s="733"/>
      <c r="EOF32" s="733"/>
      <c r="EOG32" s="733"/>
      <c r="EOH32" s="733"/>
      <c r="EOI32" s="733"/>
      <c r="EOJ32" s="733"/>
      <c r="EOK32" s="733"/>
      <c r="EOL32" s="733"/>
      <c r="EOM32" s="733"/>
      <c r="EON32" s="733"/>
      <c r="EOO32" s="733"/>
      <c r="EOP32" s="733"/>
      <c r="EOQ32" s="733"/>
      <c r="EOR32" s="733"/>
      <c r="EOS32" s="733"/>
      <c r="EOT32" s="733"/>
      <c r="EOU32" s="733"/>
      <c r="EOV32" s="733"/>
      <c r="EOW32" s="733"/>
      <c r="EOX32" s="733"/>
      <c r="EOY32" s="733"/>
      <c r="EOZ32" s="733"/>
      <c r="EPA32" s="733"/>
      <c r="EPB32" s="733"/>
      <c r="EPC32" s="733"/>
      <c r="EPD32" s="733"/>
      <c r="EPE32" s="733"/>
      <c r="EPF32" s="733"/>
      <c r="EPG32" s="733"/>
      <c r="EPH32" s="733"/>
      <c r="EPI32" s="733"/>
      <c r="EPJ32" s="733"/>
      <c r="EPK32" s="733"/>
      <c r="EPL32" s="733"/>
      <c r="EPM32" s="733"/>
      <c r="EPN32" s="733"/>
      <c r="EPO32" s="733"/>
      <c r="EPP32" s="733"/>
      <c r="EPQ32" s="733"/>
      <c r="EPR32" s="733"/>
      <c r="EPS32" s="733"/>
      <c r="EPT32" s="733"/>
      <c r="EPU32" s="733"/>
      <c r="EPV32" s="733"/>
      <c r="EPW32" s="733"/>
      <c r="EPX32" s="733"/>
      <c r="EPY32" s="733"/>
      <c r="EPZ32" s="733"/>
      <c r="EQA32" s="733"/>
      <c r="EQB32" s="733"/>
      <c r="EQC32" s="733"/>
      <c r="EQD32" s="733"/>
      <c r="EQE32" s="733"/>
      <c r="EQF32" s="733"/>
      <c r="EQG32" s="733"/>
      <c r="EQH32" s="733"/>
      <c r="EQI32" s="733"/>
      <c r="EQJ32" s="733"/>
      <c r="EQK32" s="733"/>
      <c r="EQL32" s="733"/>
      <c r="EQM32" s="733"/>
      <c r="EQN32" s="733"/>
      <c r="EQO32" s="733"/>
      <c r="EQP32" s="733"/>
      <c r="EQQ32" s="733"/>
      <c r="EQR32" s="733"/>
      <c r="EQS32" s="733"/>
      <c r="EQT32" s="733"/>
      <c r="EQU32" s="733"/>
      <c r="EQV32" s="733"/>
      <c r="EQW32" s="733"/>
      <c r="EQX32" s="733"/>
      <c r="EQY32" s="733"/>
      <c r="EQZ32" s="733"/>
      <c r="ERA32" s="733"/>
      <c r="ERB32" s="733"/>
      <c r="ERC32" s="733"/>
      <c r="ERD32" s="733"/>
      <c r="ERE32" s="733"/>
      <c r="ERF32" s="733"/>
      <c r="ERG32" s="733"/>
      <c r="ERH32" s="733"/>
      <c r="ERI32" s="733"/>
      <c r="ERJ32" s="733"/>
      <c r="ERK32" s="733"/>
      <c r="ERL32" s="733"/>
      <c r="ERM32" s="733"/>
      <c r="ERN32" s="733"/>
      <c r="ERO32" s="733"/>
      <c r="ERP32" s="733"/>
      <c r="ERQ32" s="733"/>
      <c r="ERR32" s="733"/>
      <c r="ERS32" s="733"/>
      <c r="ERT32" s="733"/>
      <c r="ERU32" s="733"/>
      <c r="ERV32" s="733"/>
      <c r="ERW32" s="733"/>
      <c r="ERX32" s="733"/>
      <c r="ERY32" s="733"/>
      <c r="ERZ32" s="733"/>
      <c r="ESA32" s="733"/>
      <c r="ESB32" s="733"/>
      <c r="ESC32" s="733"/>
      <c r="ESD32" s="733"/>
      <c r="ESE32" s="733"/>
      <c r="ESF32" s="733"/>
      <c r="ESG32" s="733"/>
      <c r="ESH32" s="733"/>
      <c r="ESI32" s="733"/>
      <c r="ESJ32" s="733"/>
      <c r="ESK32" s="733"/>
      <c r="ESL32" s="733"/>
      <c r="ESM32" s="733"/>
      <c r="ESN32" s="733"/>
      <c r="ESO32" s="733"/>
      <c r="ESP32" s="733"/>
      <c r="ESQ32" s="733"/>
      <c r="ESR32" s="733"/>
      <c r="ESS32" s="733"/>
      <c r="EST32" s="733"/>
      <c r="ESU32" s="733"/>
      <c r="ESV32" s="733"/>
      <c r="ESW32" s="733"/>
      <c r="ESX32" s="733"/>
      <c r="ESY32" s="733"/>
      <c r="ESZ32" s="733"/>
      <c r="ETA32" s="733"/>
      <c r="ETB32" s="733"/>
      <c r="ETC32" s="733"/>
      <c r="ETD32" s="733"/>
      <c r="ETE32" s="733"/>
      <c r="ETF32" s="733"/>
      <c r="ETG32" s="733"/>
      <c r="ETH32" s="733"/>
      <c r="ETI32" s="733"/>
      <c r="ETJ32" s="733"/>
      <c r="ETK32" s="733"/>
      <c r="ETL32" s="733"/>
      <c r="ETM32" s="733"/>
      <c r="ETN32" s="733"/>
      <c r="ETO32" s="733"/>
      <c r="ETP32" s="733"/>
      <c r="ETQ32" s="733"/>
      <c r="ETR32" s="733"/>
      <c r="ETS32" s="733"/>
      <c r="ETT32" s="733"/>
      <c r="ETU32" s="733"/>
      <c r="ETV32" s="733"/>
      <c r="ETW32" s="733"/>
      <c r="ETX32" s="733"/>
      <c r="ETY32" s="733"/>
      <c r="ETZ32" s="733"/>
      <c r="EUA32" s="733"/>
      <c r="EUB32" s="733"/>
      <c r="EUC32" s="733"/>
      <c r="EUD32" s="733"/>
      <c r="EUE32" s="733"/>
      <c r="EUF32" s="733"/>
      <c r="EUG32" s="733"/>
      <c r="EUH32" s="733"/>
      <c r="EUI32" s="733"/>
      <c r="EUJ32" s="733"/>
      <c r="EUK32" s="733"/>
      <c r="EUL32" s="733"/>
      <c r="EUM32" s="733"/>
      <c r="EUN32" s="733"/>
      <c r="EUO32" s="733"/>
      <c r="EUP32" s="733"/>
      <c r="EUQ32" s="733"/>
      <c r="EUR32" s="733"/>
      <c r="EUS32" s="733"/>
      <c r="EUT32" s="733"/>
      <c r="EUU32" s="733"/>
      <c r="EUV32" s="733"/>
      <c r="EUW32" s="733"/>
      <c r="EUX32" s="733"/>
      <c r="EUY32" s="733"/>
      <c r="EUZ32" s="733"/>
      <c r="EVA32" s="733"/>
      <c r="EVB32" s="733"/>
      <c r="EVC32" s="733"/>
      <c r="EVD32" s="733"/>
      <c r="EVE32" s="733"/>
      <c r="EVF32" s="733"/>
      <c r="EVG32" s="733"/>
      <c r="EVH32" s="733"/>
      <c r="EVI32" s="733"/>
      <c r="EVJ32" s="733"/>
      <c r="EVK32" s="733"/>
      <c r="EVL32" s="733"/>
      <c r="EVM32" s="733"/>
      <c r="EVN32" s="733"/>
      <c r="EVO32" s="733"/>
      <c r="EVP32" s="733"/>
      <c r="EVQ32" s="733"/>
      <c r="EVR32" s="733"/>
      <c r="EVS32" s="733"/>
      <c r="EVT32" s="733"/>
      <c r="EVU32" s="733"/>
      <c r="EVV32" s="733"/>
      <c r="EVW32" s="733"/>
      <c r="EVX32" s="733"/>
      <c r="EVY32" s="733"/>
      <c r="EVZ32" s="733"/>
      <c r="EWA32" s="733"/>
      <c r="EWB32" s="733"/>
      <c r="EWC32" s="733"/>
      <c r="EWD32" s="733"/>
      <c r="EWE32" s="733"/>
      <c r="EWF32" s="733"/>
      <c r="EWG32" s="733"/>
      <c r="EWH32" s="733"/>
      <c r="EWI32" s="733"/>
      <c r="EWJ32" s="733"/>
      <c r="EWK32" s="733"/>
      <c r="EWL32" s="733"/>
      <c r="EWM32" s="733"/>
      <c r="EWN32" s="733"/>
      <c r="EWO32" s="733"/>
      <c r="EWP32" s="733"/>
      <c r="EWQ32" s="733"/>
      <c r="EWR32" s="733"/>
      <c r="EWS32" s="733"/>
      <c r="EWT32" s="733"/>
      <c r="EWU32" s="733"/>
      <c r="EWV32" s="733"/>
      <c r="EWW32" s="733"/>
      <c r="EWX32" s="733"/>
      <c r="EWY32" s="733"/>
      <c r="EWZ32" s="733"/>
      <c r="EXA32" s="733"/>
      <c r="EXB32" s="733"/>
      <c r="EXC32" s="733"/>
      <c r="EXD32" s="733"/>
      <c r="EXE32" s="733"/>
      <c r="EXF32" s="733"/>
      <c r="EXG32" s="733"/>
      <c r="EXH32" s="733"/>
      <c r="EXI32" s="733"/>
      <c r="EXJ32" s="733"/>
      <c r="EXK32" s="733"/>
      <c r="EXL32" s="733"/>
      <c r="EXM32" s="733"/>
      <c r="EXN32" s="733"/>
      <c r="EXO32" s="733"/>
      <c r="EXP32" s="733"/>
      <c r="EXQ32" s="733"/>
      <c r="EXR32" s="733"/>
      <c r="EXS32" s="733"/>
      <c r="EXT32" s="733"/>
      <c r="EXU32" s="733"/>
      <c r="EXV32" s="733"/>
      <c r="EXW32" s="733"/>
      <c r="EXX32" s="733"/>
      <c r="EXY32" s="733"/>
      <c r="EXZ32" s="733"/>
      <c r="EYA32" s="733"/>
      <c r="EYB32" s="733"/>
      <c r="EYC32" s="733"/>
      <c r="EYD32" s="733"/>
      <c r="EYE32" s="733"/>
      <c r="EYF32" s="733"/>
      <c r="EYG32" s="733"/>
      <c r="EYH32" s="733"/>
      <c r="EYI32" s="733"/>
      <c r="EYJ32" s="733"/>
      <c r="EYK32" s="733"/>
      <c r="EYL32" s="733"/>
      <c r="EYM32" s="733"/>
      <c r="EYN32" s="733"/>
      <c r="EYO32" s="733"/>
      <c r="EYP32" s="733"/>
      <c r="EYQ32" s="733"/>
      <c r="EYR32" s="733"/>
      <c r="EYS32" s="733"/>
      <c r="EYT32" s="733"/>
      <c r="EYU32" s="733"/>
      <c r="EYV32" s="733"/>
      <c r="EYW32" s="733"/>
      <c r="EYX32" s="733"/>
      <c r="EYY32" s="733"/>
      <c r="EYZ32" s="733"/>
      <c r="EZA32" s="733"/>
      <c r="EZB32" s="733"/>
      <c r="EZC32" s="733"/>
      <c r="EZD32" s="733"/>
      <c r="EZE32" s="733"/>
      <c r="EZF32" s="733"/>
      <c r="EZG32" s="733"/>
      <c r="EZH32" s="733"/>
      <c r="EZI32" s="733"/>
      <c r="EZJ32" s="733"/>
      <c r="EZK32" s="733"/>
      <c r="EZL32" s="733"/>
      <c r="EZM32" s="733"/>
      <c r="EZN32" s="733"/>
      <c r="EZO32" s="733"/>
      <c r="EZP32" s="733"/>
      <c r="EZQ32" s="733"/>
      <c r="EZR32" s="733"/>
      <c r="EZS32" s="733"/>
      <c r="EZT32" s="733"/>
      <c r="EZU32" s="733"/>
      <c r="EZV32" s="733"/>
      <c r="EZW32" s="733"/>
      <c r="EZX32" s="733"/>
      <c r="EZY32" s="733"/>
      <c r="EZZ32" s="733"/>
      <c r="FAA32" s="733"/>
      <c r="FAB32" s="733"/>
      <c r="FAC32" s="733"/>
      <c r="FAD32" s="733"/>
      <c r="FAE32" s="733"/>
      <c r="FAF32" s="733"/>
      <c r="FAG32" s="733"/>
      <c r="FAH32" s="733"/>
      <c r="FAI32" s="733"/>
      <c r="FAJ32" s="733"/>
      <c r="FAK32" s="733"/>
      <c r="FAL32" s="733"/>
      <c r="FAM32" s="733"/>
      <c r="FAN32" s="733"/>
      <c r="FAO32" s="733"/>
      <c r="FAP32" s="733"/>
      <c r="FAQ32" s="733"/>
      <c r="FAR32" s="733"/>
      <c r="FAS32" s="733"/>
      <c r="FAT32" s="733"/>
      <c r="FAU32" s="733"/>
      <c r="FAV32" s="733"/>
      <c r="FAW32" s="733"/>
      <c r="FAX32" s="733"/>
      <c r="FAY32" s="733"/>
      <c r="FAZ32" s="733"/>
      <c r="FBA32" s="733"/>
      <c r="FBB32" s="733"/>
      <c r="FBC32" s="733"/>
      <c r="FBD32" s="733"/>
      <c r="FBE32" s="733"/>
      <c r="FBF32" s="733"/>
      <c r="FBG32" s="733"/>
      <c r="FBH32" s="733"/>
      <c r="FBI32" s="733"/>
      <c r="FBJ32" s="733"/>
      <c r="FBK32" s="733"/>
      <c r="FBL32" s="733"/>
      <c r="FBM32" s="733"/>
      <c r="FBN32" s="733"/>
      <c r="FBO32" s="733"/>
      <c r="FBP32" s="733"/>
      <c r="FBQ32" s="733"/>
      <c r="FBR32" s="733"/>
      <c r="FBS32" s="733"/>
      <c r="FBT32" s="733"/>
      <c r="FBU32" s="733"/>
      <c r="FBV32" s="733"/>
      <c r="FBW32" s="733"/>
      <c r="FBX32" s="733"/>
      <c r="FBY32" s="733"/>
      <c r="FBZ32" s="733"/>
      <c r="FCA32" s="733"/>
      <c r="FCB32" s="733"/>
      <c r="FCC32" s="733"/>
      <c r="FCD32" s="733"/>
      <c r="FCE32" s="733"/>
      <c r="FCF32" s="733"/>
      <c r="FCG32" s="733"/>
      <c r="FCH32" s="733"/>
      <c r="FCI32" s="733"/>
      <c r="FCJ32" s="733"/>
      <c r="FCK32" s="733"/>
      <c r="FCL32" s="733"/>
      <c r="FCM32" s="733"/>
      <c r="FCN32" s="733"/>
      <c r="FCO32" s="733"/>
      <c r="FCP32" s="733"/>
      <c r="FCQ32" s="733"/>
      <c r="FCR32" s="733"/>
      <c r="FCS32" s="733"/>
      <c r="FCT32" s="733"/>
      <c r="FCU32" s="733"/>
      <c r="FCV32" s="733"/>
      <c r="FCW32" s="733"/>
      <c r="FCX32" s="733"/>
      <c r="FCY32" s="733"/>
      <c r="FCZ32" s="733"/>
      <c r="FDA32" s="733"/>
      <c r="FDB32" s="733"/>
      <c r="FDC32" s="733"/>
      <c r="FDD32" s="733"/>
      <c r="FDE32" s="733"/>
      <c r="FDF32" s="733"/>
      <c r="FDG32" s="733"/>
      <c r="FDH32" s="733"/>
      <c r="FDI32" s="733"/>
      <c r="FDJ32" s="733"/>
      <c r="FDK32" s="733"/>
      <c r="FDL32" s="733"/>
      <c r="FDM32" s="733"/>
      <c r="FDN32" s="733"/>
      <c r="FDO32" s="733"/>
      <c r="FDP32" s="733"/>
      <c r="FDQ32" s="733"/>
      <c r="FDR32" s="733"/>
      <c r="FDS32" s="733"/>
      <c r="FDT32" s="733"/>
      <c r="FDU32" s="733"/>
      <c r="FDV32" s="733"/>
      <c r="FDW32" s="733"/>
      <c r="FDX32" s="733"/>
      <c r="FDY32" s="733"/>
      <c r="FDZ32" s="733"/>
      <c r="FEA32" s="733"/>
      <c r="FEB32" s="733"/>
      <c r="FEC32" s="733"/>
      <c r="FED32" s="733"/>
      <c r="FEE32" s="733"/>
      <c r="FEF32" s="733"/>
      <c r="FEG32" s="733"/>
      <c r="FEH32" s="733"/>
      <c r="FEI32" s="733"/>
      <c r="FEJ32" s="733"/>
      <c r="FEK32" s="733"/>
      <c r="FEL32" s="733"/>
      <c r="FEM32" s="733"/>
      <c r="FEN32" s="733"/>
      <c r="FEO32" s="733"/>
      <c r="FEP32" s="733"/>
      <c r="FEQ32" s="733"/>
      <c r="FER32" s="733"/>
      <c r="FES32" s="733"/>
      <c r="FET32" s="733"/>
      <c r="FEU32" s="733"/>
      <c r="FEV32" s="733"/>
      <c r="FEW32" s="733"/>
      <c r="FEX32" s="733"/>
      <c r="FEY32" s="733"/>
      <c r="FEZ32" s="733"/>
      <c r="FFA32" s="733"/>
      <c r="FFB32" s="733"/>
      <c r="FFC32" s="733"/>
      <c r="FFD32" s="733"/>
      <c r="FFE32" s="733"/>
      <c r="FFF32" s="733"/>
      <c r="FFG32" s="733"/>
      <c r="FFH32" s="733"/>
      <c r="FFI32" s="733"/>
      <c r="FFJ32" s="733"/>
      <c r="FFK32" s="733"/>
      <c r="FFL32" s="733"/>
      <c r="FFM32" s="733"/>
      <c r="FFN32" s="733"/>
      <c r="FFO32" s="733"/>
      <c r="FFP32" s="733"/>
      <c r="FFQ32" s="733"/>
      <c r="FFR32" s="733"/>
      <c r="FFS32" s="733"/>
      <c r="FFT32" s="733"/>
      <c r="FFU32" s="733"/>
      <c r="FFV32" s="733"/>
      <c r="FFW32" s="733"/>
      <c r="FFX32" s="733"/>
      <c r="FFY32" s="733"/>
      <c r="FFZ32" s="733"/>
      <c r="FGA32" s="733"/>
      <c r="FGB32" s="733"/>
      <c r="FGC32" s="733"/>
      <c r="FGD32" s="733"/>
      <c r="FGE32" s="733"/>
      <c r="FGF32" s="733"/>
      <c r="FGG32" s="733"/>
      <c r="FGH32" s="733"/>
      <c r="FGI32" s="733"/>
      <c r="FGJ32" s="733"/>
      <c r="FGK32" s="733"/>
      <c r="FGL32" s="733"/>
      <c r="FGM32" s="733"/>
      <c r="FGN32" s="733"/>
      <c r="FGO32" s="733"/>
      <c r="FGP32" s="733"/>
      <c r="FGQ32" s="733"/>
      <c r="FGR32" s="733"/>
      <c r="FGS32" s="733"/>
      <c r="FGT32" s="733"/>
      <c r="FGU32" s="733"/>
      <c r="FGV32" s="733"/>
      <c r="FGW32" s="733"/>
      <c r="FGX32" s="733"/>
      <c r="FGY32" s="733"/>
      <c r="FGZ32" s="733"/>
      <c r="FHA32" s="733"/>
      <c r="FHB32" s="733"/>
      <c r="FHC32" s="733"/>
      <c r="FHD32" s="733"/>
      <c r="FHE32" s="733"/>
      <c r="FHF32" s="733"/>
      <c r="FHG32" s="733"/>
      <c r="FHH32" s="733"/>
      <c r="FHI32" s="733"/>
      <c r="FHJ32" s="733"/>
      <c r="FHK32" s="733"/>
      <c r="FHL32" s="733"/>
      <c r="FHM32" s="733"/>
      <c r="FHN32" s="733"/>
      <c r="FHO32" s="733"/>
      <c r="FHP32" s="733"/>
      <c r="FHQ32" s="733"/>
      <c r="FHR32" s="733"/>
      <c r="FHS32" s="733"/>
      <c r="FHT32" s="733"/>
      <c r="FHU32" s="733"/>
      <c r="FHV32" s="733"/>
      <c r="FHW32" s="733"/>
      <c r="FHX32" s="733"/>
      <c r="FHY32" s="733"/>
      <c r="FHZ32" s="733"/>
      <c r="FIA32" s="733"/>
      <c r="FIB32" s="733"/>
      <c r="FIC32" s="733"/>
      <c r="FID32" s="733"/>
      <c r="FIE32" s="733"/>
      <c r="FIF32" s="733"/>
      <c r="FIG32" s="733"/>
      <c r="FIH32" s="733"/>
      <c r="FII32" s="733"/>
      <c r="FIJ32" s="733"/>
      <c r="FIK32" s="733"/>
      <c r="FIL32" s="733"/>
      <c r="FIM32" s="733"/>
      <c r="FIN32" s="733"/>
      <c r="FIO32" s="733"/>
      <c r="FIP32" s="733"/>
      <c r="FIQ32" s="733"/>
      <c r="FIR32" s="733"/>
      <c r="FIS32" s="733"/>
      <c r="FIT32" s="733"/>
      <c r="FIU32" s="733"/>
      <c r="FIV32" s="733"/>
      <c r="FIW32" s="733"/>
      <c r="FIX32" s="733"/>
      <c r="FIY32" s="733"/>
      <c r="FIZ32" s="733"/>
      <c r="FJA32" s="733"/>
      <c r="FJB32" s="733"/>
      <c r="FJC32" s="733"/>
      <c r="FJD32" s="733"/>
      <c r="FJE32" s="733"/>
      <c r="FJF32" s="733"/>
      <c r="FJG32" s="733"/>
      <c r="FJH32" s="733"/>
      <c r="FJI32" s="733"/>
      <c r="FJJ32" s="733"/>
      <c r="FJK32" s="733"/>
      <c r="FJL32" s="733"/>
      <c r="FJM32" s="733"/>
      <c r="FJN32" s="733"/>
      <c r="FJO32" s="733"/>
      <c r="FJP32" s="733"/>
      <c r="FJQ32" s="733"/>
      <c r="FJR32" s="733"/>
      <c r="FJS32" s="733"/>
      <c r="FJT32" s="733"/>
      <c r="FJU32" s="733"/>
      <c r="FJV32" s="733"/>
      <c r="FJW32" s="733"/>
      <c r="FJX32" s="733"/>
      <c r="FJY32" s="733"/>
      <c r="FJZ32" s="733"/>
      <c r="FKA32" s="733"/>
      <c r="FKB32" s="733"/>
      <c r="FKC32" s="733"/>
      <c r="FKD32" s="733"/>
      <c r="FKE32" s="733"/>
      <c r="FKF32" s="733"/>
      <c r="FKG32" s="733"/>
      <c r="FKH32" s="733"/>
      <c r="FKI32" s="733"/>
      <c r="FKJ32" s="733"/>
      <c r="FKK32" s="733"/>
      <c r="FKL32" s="733"/>
      <c r="FKM32" s="733"/>
      <c r="FKN32" s="733"/>
      <c r="FKO32" s="733"/>
      <c r="FKP32" s="733"/>
      <c r="FKQ32" s="733"/>
      <c r="FKR32" s="733"/>
      <c r="FKS32" s="733"/>
      <c r="FKT32" s="733"/>
      <c r="FKU32" s="733"/>
      <c r="FKV32" s="733"/>
      <c r="FKW32" s="733"/>
      <c r="FKX32" s="733"/>
      <c r="FKY32" s="733"/>
      <c r="FKZ32" s="733"/>
      <c r="FLA32" s="733"/>
      <c r="FLB32" s="733"/>
      <c r="FLC32" s="733"/>
      <c r="FLD32" s="733"/>
      <c r="FLE32" s="733"/>
      <c r="FLF32" s="733"/>
      <c r="FLG32" s="733"/>
      <c r="FLH32" s="733"/>
      <c r="FLI32" s="733"/>
      <c r="FLJ32" s="733"/>
      <c r="FLK32" s="733"/>
      <c r="FLL32" s="733"/>
      <c r="FLM32" s="733"/>
      <c r="FLN32" s="733"/>
      <c r="FLO32" s="733"/>
      <c r="FLP32" s="733"/>
      <c r="FLQ32" s="733"/>
      <c r="FLR32" s="733"/>
      <c r="FLS32" s="733"/>
      <c r="FLT32" s="733"/>
      <c r="FLU32" s="733"/>
      <c r="FLV32" s="733"/>
      <c r="FLW32" s="733"/>
      <c r="FLX32" s="733"/>
      <c r="FLY32" s="733"/>
      <c r="FLZ32" s="733"/>
      <c r="FMA32" s="733"/>
      <c r="FMB32" s="733"/>
      <c r="FMC32" s="733"/>
      <c r="FMD32" s="733"/>
      <c r="FME32" s="733"/>
      <c r="FMF32" s="733"/>
      <c r="FMG32" s="733"/>
      <c r="FMH32" s="733"/>
      <c r="FMI32" s="733"/>
      <c r="FMJ32" s="733"/>
      <c r="FMK32" s="733"/>
      <c r="FML32" s="733"/>
      <c r="FMM32" s="733"/>
      <c r="FMN32" s="733"/>
      <c r="FMO32" s="733"/>
      <c r="FMP32" s="733"/>
      <c r="FMQ32" s="733"/>
      <c r="FMR32" s="733"/>
      <c r="FMS32" s="733"/>
      <c r="FMT32" s="733"/>
      <c r="FMU32" s="733"/>
      <c r="FMV32" s="733"/>
      <c r="FMW32" s="733"/>
      <c r="FMX32" s="733"/>
      <c r="FMY32" s="733"/>
      <c r="FMZ32" s="733"/>
      <c r="FNA32" s="733"/>
      <c r="FNB32" s="733"/>
      <c r="FNC32" s="733"/>
      <c r="FND32" s="733"/>
      <c r="FNE32" s="733"/>
      <c r="FNF32" s="733"/>
      <c r="FNG32" s="733"/>
      <c r="FNH32" s="733"/>
      <c r="FNI32" s="733"/>
      <c r="FNJ32" s="733"/>
      <c r="FNK32" s="733"/>
      <c r="FNL32" s="733"/>
      <c r="FNM32" s="733"/>
      <c r="FNN32" s="733"/>
      <c r="FNO32" s="733"/>
      <c r="FNP32" s="733"/>
      <c r="FNQ32" s="733"/>
      <c r="FNR32" s="733"/>
      <c r="FNS32" s="733"/>
      <c r="FNT32" s="733"/>
      <c r="FNU32" s="733"/>
      <c r="FNV32" s="733"/>
      <c r="FNW32" s="733"/>
      <c r="FNX32" s="733"/>
      <c r="FNY32" s="733"/>
      <c r="FNZ32" s="733"/>
      <c r="FOA32" s="733"/>
      <c r="FOB32" s="733"/>
      <c r="FOC32" s="733"/>
      <c r="FOD32" s="733"/>
      <c r="FOE32" s="733"/>
      <c r="FOF32" s="733"/>
      <c r="FOG32" s="733"/>
      <c r="FOH32" s="733"/>
      <c r="FOI32" s="733"/>
      <c r="FOJ32" s="733"/>
      <c r="FOK32" s="733"/>
      <c r="FOL32" s="733"/>
      <c r="FOM32" s="733"/>
      <c r="FON32" s="733"/>
      <c r="FOO32" s="733"/>
      <c r="FOP32" s="733"/>
      <c r="FOQ32" s="733"/>
      <c r="FOR32" s="733"/>
      <c r="FOS32" s="733"/>
      <c r="FOT32" s="733"/>
      <c r="FOU32" s="733"/>
      <c r="FOV32" s="733"/>
      <c r="FOW32" s="733"/>
      <c r="FOX32" s="733"/>
      <c r="FOY32" s="733"/>
      <c r="FOZ32" s="733"/>
      <c r="FPA32" s="733"/>
      <c r="FPB32" s="733"/>
      <c r="FPC32" s="733"/>
      <c r="FPD32" s="733"/>
      <c r="FPE32" s="733"/>
      <c r="FPF32" s="733"/>
      <c r="FPG32" s="733"/>
      <c r="FPH32" s="733"/>
      <c r="FPI32" s="733"/>
      <c r="FPJ32" s="733"/>
      <c r="FPK32" s="733"/>
      <c r="FPL32" s="733"/>
      <c r="FPM32" s="733"/>
      <c r="FPN32" s="733"/>
      <c r="FPO32" s="733"/>
      <c r="FPP32" s="733"/>
      <c r="FPQ32" s="733"/>
      <c r="FPR32" s="733"/>
      <c r="FPS32" s="733"/>
      <c r="FPT32" s="733"/>
      <c r="FPU32" s="733"/>
      <c r="FPV32" s="733"/>
      <c r="FPW32" s="733"/>
      <c r="FPX32" s="733"/>
      <c r="FPY32" s="733"/>
      <c r="FPZ32" s="733"/>
      <c r="FQA32" s="733"/>
      <c r="FQB32" s="733"/>
      <c r="FQC32" s="733"/>
      <c r="FQD32" s="733"/>
      <c r="FQE32" s="733"/>
      <c r="FQF32" s="733"/>
      <c r="FQG32" s="733"/>
      <c r="FQH32" s="733"/>
      <c r="FQI32" s="733"/>
      <c r="FQJ32" s="733"/>
      <c r="FQK32" s="733"/>
      <c r="FQL32" s="733"/>
      <c r="FQM32" s="733"/>
      <c r="FQN32" s="733"/>
      <c r="FQO32" s="733"/>
      <c r="FQP32" s="733"/>
      <c r="FQQ32" s="733"/>
      <c r="FQR32" s="733"/>
      <c r="FQS32" s="733"/>
      <c r="FQT32" s="733"/>
      <c r="FQU32" s="733"/>
      <c r="FQV32" s="733"/>
      <c r="FQW32" s="733"/>
      <c r="FQX32" s="733"/>
      <c r="FQY32" s="733"/>
      <c r="FQZ32" s="733"/>
      <c r="FRA32" s="733"/>
      <c r="FRB32" s="733"/>
      <c r="FRC32" s="733"/>
      <c r="FRD32" s="733"/>
      <c r="FRE32" s="733"/>
      <c r="FRF32" s="733"/>
      <c r="FRG32" s="733"/>
      <c r="FRH32" s="733"/>
      <c r="FRI32" s="733"/>
      <c r="FRJ32" s="733"/>
      <c r="FRK32" s="733"/>
      <c r="FRL32" s="733"/>
      <c r="FRM32" s="733"/>
      <c r="FRN32" s="733"/>
      <c r="FRO32" s="733"/>
      <c r="FRP32" s="733"/>
      <c r="FRQ32" s="733"/>
      <c r="FRR32" s="733"/>
      <c r="FRS32" s="733"/>
      <c r="FRT32" s="733"/>
      <c r="FRU32" s="733"/>
      <c r="FRV32" s="733"/>
      <c r="FRW32" s="733"/>
      <c r="FRX32" s="733"/>
      <c r="FRY32" s="733"/>
      <c r="FRZ32" s="733"/>
      <c r="FSA32" s="733"/>
      <c r="FSB32" s="733"/>
      <c r="FSC32" s="733"/>
      <c r="FSD32" s="733"/>
      <c r="FSE32" s="733"/>
      <c r="FSF32" s="733"/>
      <c r="FSG32" s="733"/>
      <c r="FSH32" s="733"/>
      <c r="FSI32" s="733"/>
      <c r="FSJ32" s="733"/>
      <c r="FSK32" s="733"/>
      <c r="FSL32" s="733"/>
      <c r="FSM32" s="733"/>
      <c r="FSN32" s="733"/>
      <c r="FSO32" s="733"/>
      <c r="FSP32" s="733"/>
      <c r="FSQ32" s="733"/>
      <c r="FSR32" s="733"/>
      <c r="FSS32" s="733"/>
      <c r="FST32" s="733"/>
      <c r="FSU32" s="733"/>
      <c r="FSV32" s="733"/>
      <c r="FSW32" s="733"/>
      <c r="FSX32" s="733"/>
      <c r="FSY32" s="733"/>
      <c r="FSZ32" s="733"/>
      <c r="FTA32" s="733"/>
      <c r="FTB32" s="733"/>
      <c r="FTC32" s="733"/>
      <c r="FTD32" s="733"/>
      <c r="FTE32" s="733"/>
      <c r="FTF32" s="733"/>
      <c r="FTG32" s="733"/>
      <c r="FTH32" s="733"/>
      <c r="FTI32" s="733"/>
      <c r="FTJ32" s="733"/>
      <c r="FTK32" s="733"/>
      <c r="FTL32" s="733"/>
      <c r="FTM32" s="733"/>
      <c r="FTN32" s="733"/>
      <c r="FTO32" s="733"/>
      <c r="FTP32" s="733"/>
      <c r="FTQ32" s="733"/>
      <c r="FTR32" s="733"/>
      <c r="FTS32" s="733"/>
      <c r="FTT32" s="733"/>
      <c r="FTU32" s="733"/>
      <c r="FTV32" s="733"/>
      <c r="FTW32" s="733"/>
      <c r="FTX32" s="733"/>
      <c r="FTY32" s="733"/>
      <c r="FTZ32" s="733"/>
      <c r="FUA32" s="733"/>
      <c r="FUB32" s="733"/>
      <c r="FUC32" s="733"/>
      <c r="FUD32" s="733"/>
      <c r="FUE32" s="733"/>
      <c r="FUF32" s="733"/>
      <c r="FUG32" s="733"/>
      <c r="FUH32" s="733"/>
      <c r="FUI32" s="733"/>
      <c r="FUJ32" s="733"/>
      <c r="FUK32" s="733"/>
      <c r="FUL32" s="733"/>
      <c r="FUM32" s="733"/>
      <c r="FUN32" s="733"/>
      <c r="FUO32" s="733"/>
      <c r="FUP32" s="733"/>
      <c r="FUQ32" s="733"/>
      <c r="FUR32" s="733"/>
      <c r="FUS32" s="733"/>
      <c r="FUT32" s="733"/>
      <c r="FUU32" s="733"/>
      <c r="FUV32" s="733"/>
      <c r="FUW32" s="733"/>
      <c r="FUX32" s="733"/>
      <c r="FUY32" s="733"/>
      <c r="FUZ32" s="733"/>
      <c r="FVA32" s="733"/>
      <c r="FVB32" s="733"/>
      <c r="FVC32" s="733"/>
      <c r="FVD32" s="733"/>
      <c r="FVE32" s="733"/>
      <c r="FVF32" s="733"/>
      <c r="FVG32" s="733"/>
      <c r="FVH32" s="733"/>
      <c r="FVI32" s="733"/>
      <c r="FVJ32" s="733"/>
      <c r="FVK32" s="733"/>
      <c r="FVL32" s="733"/>
      <c r="FVM32" s="733"/>
      <c r="FVN32" s="733"/>
      <c r="FVO32" s="733"/>
      <c r="FVP32" s="733"/>
      <c r="FVQ32" s="733"/>
      <c r="FVR32" s="733"/>
      <c r="FVS32" s="733"/>
      <c r="FVT32" s="733"/>
      <c r="FVU32" s="733"/>
      <c r="FVV32" s="733"/>
      <c r="FVW32" s="733"/>
      <c r="FVX32" s="733"/>
      <c r="FVY32" s="733"/>
      <c r="FVZ32" s="733"/>
      <c r="FWA32" s="733"/>
      <c r="FWB32" s="733"/>
      <c r="FWC32" s="733"/>
      <c r="FWD32" s="733"/>
      <c r="FWE32" s="733"/>
      <c r="FWF32" s="733"/>
      <c r="FWG32" s="733"/>
      <c r="FWH32" s="733"/>
      <c r="FWI32" s="733"/>
      <c r="FWJ32" s="733"/>
      <c r="FWK32" s="733"/>
      <c r="FWL32" s="733"/>
      <c r="FWM32" s="733"/>
      <c r="FWN32" s="733"/>
      <c r="FWO32" s="733"/>
      <c r="FWP32" s="733"/>
      <c r="FWQ32" s="733"/>
      <c r="FWR32" s="733"/>
      <c r="FWS32" s="733"/>
      <c r="FWT32" s="733"/>
      <c r="FWU32" s="733"/>
      <c r="FWV32" s="733"/>
      <c r="FWW32" s="733"/>
      <c r="FWX32" s="733"/>
      <c r="FWY32" s="733"/>
      <c r="FWZ32" s="733"/>
      <c r="FXA32" s="733"/>
      <c r="FXB32" s="733"/>
      <c r="FXC32" s="733"/>
      <c r="FXD32" s="733"/>
      <c r="FXE32" s="733"/>
      <c r="FXF32" s="733"/>
      <c r="FXG32" s="733"/>
      <c r="FXH32" s="733"/>
      <c r="FXI32" s="733"/>
      <c r="FXJ32" s="733"/>
      <c r="FXK32" s="733"/>
      <c r="FXL32" s="733"/>
      <c r="FXM32" s="733"/>
      <c r="FXN32" s="733"/>
      <c r="FXO32" s="733"/>
      <c r="FXP32" s="733"/>
      <c r="FXQ32" s="733"/>
      <c r="FXR32" s="733"/>
      <c r="FXS32" s="733"/>
      <c r="FXT32" s="733"/>
      <c r="FXU32" s="733"/>
      <c r="FXV32" s="733"/>
      <c r="FXW32" s="733"/>
      <c r="FXX32" s="733"/>
      <c r="FXY32" s="733"/>
      <c r="FXZ32" s="733"/>
      <c r="FYA32" s="733"/>
      <c r="FYB32" s="733"/>
      <c r="FYC32" s="733"/>
      <c r="FYD32" s="733"/>
      <c r="FYE32" s="733"/>
      <c r="FYF32" s="733"/>
      <c r="FYG32" s="733"/>
      <c r="FYH32" s="733"/>
      <c r="FYI32" s="733"/>
      <c r="FYJ32" s="733"/>
      <c r="FYK32" s="733"/>
      <c r="FYL32" s="733"/>
      <c r="FYM32" s="733"/>
      <c r="FYN32" s="733"/>
      <c r="FYO32" s="733"/>
      <c r="FYP32" s="733"/>
      <c r="FYQ32" s="733"/>
      <c r="FYR32" s="733"/>
      <c r="FYS32" s="733"/>
      <c r="FYT32" s="733"/>
      <c r="FYU32" s="733"/>
      <c r="FYV32" s="733"/>
      <c r="FYW32" s="733"/>
      <c r="FYX32" s="733"/>
      <c r="FYY32" s="733"/>
      <c r="FYZ32" s="733"/>
      <c r="FZA32" s="733"/>
      <c r="FZB32" s="733"/>
      <c r="FZC32" s="733"/>
      <c r="FZD32" s="733"/>
      <c r="FZE32" s="733"/>
      <c r="FZF32" s="733"/>
      <c r="FZG32" s="733"/>
      <c r="FZH32" s="733"/>
      <c r="FZI32" s="733"/>
      <c r="FZJ32" s="733"/>
      <c r="FZK32" s="733"/>
      <c r="FZL32" s="733"/>
      <c r="FZM32" s="733"/>
      <c r="FZN32" s="733"/>
      <c r="FZO32" s="733"/>
      <c r="FZP32" s="733"/>
      <c r="FZQ32" s="733"/>
      <c r="FZR32" s="733"/>
      <c r="FZS32" s="733"/>
      <c r="FZT32" s="733"/>
      <c r="FZU32" s="733"/>
      <c r="FZV32" s="733"/>
      <c r="FZW32" s="733"/>
      <c r="FZX32" s="733"/>
      <c r="FZY32" s="733"/>
      <c r="FZZ32" s="733"/>
      <c r="GAA32" s="733"/>
      <c r="GAB32" s="733"/>
      <c r="GAC32" s="733"/>
      <c r="GAD32" s="733"/>
      <c r="GAE32" s="733"/>
      <c r="GAF32" s="733"/>
      <c r="GAG32" s="733"/>
      <c r="GAH32" s="733"/>
      <c r="GAI32" s="733"/>
      <c r="GAJ32" s="733"/>
      <c r="GAK32" s="733"/>
      <c r="GAL32" s="733"/>
      <c r="GAM32" s="733"/>
      <c r="GAN32" s="733"/>
      <c r="GAO32" s="733"/>
      <c r="GAP32" s="733"/>
      <c r="GAQ32" s="733"/>
      <c r="GAR32" s="733"/>
      <c r="GAS32" s="733"/>
      <c r="GAT32" s="733"/>
      <c r="GAU32" s="733"/>
      <c r="GAV32" s="733"/>
      <c r="GAW32" s="733"/>
      <c r="GAX32" s="733"/>
      <c r="GAY32" s="733"/>
      <c r="GAZ32" s="733"/>
      <c r="GBA32" s="733"/>
      <c r="GBB32" s="733"/>
      <c r="GBC32" s="733"/>
      <c r="GBD32" s="733"/>
      <c r="GBE32" s="733"/>
      <c r="GBF32" s="733"/>
      <c r="GBG32" s="733"/>
      <c r="GBH32" s="733"/>
      <c r="GBI32" s="733"/>
      <c r="GBJ32" s="733"/>
      <c r="GBK32" s="733"/>
      <c r="GBL32" s="733"/>
      <c r="GBM32" s="733"/>
      <c r="GBN32" s="733"/>
      <c r="GBO32" s="733"/>
      <c r="GBP32" s="733"/>
      <c r="GBQ32" s="733"/>
      <c r="GBR32" s="733"/>
      <c r="GBS32" s="733"/>
      <c r="GBT32" s="733"/>
      <c r="GBU32" s="733"/>
      <c r="GBV32" s="733"/>
      <c r="GBW32" s="733"/>
      <c r="GBX32" s="733"/>
      <c r="GBY32" s="733"/>
      <c r="GBZ32" s="733"/>
      <c r="GCA32" s="733"/>
      <c r="GCB32" s="733"/>
      <c r="GCC32" s="733"/>
      <c r="GCD32" s="733"/>
      <c r="GCE32" s="733"/>
      <c r="GCF32" s="733"/>
      <c r="GCG32" s="733"/>
      <c r="GCH32" s="733"/>
      <c r="GCI32" s="733"/>
      <c r="GCJ32" s="733"/>
      <c r="GCK32" s="733"/>
      <c r="GCL32" s="733"/>
      <c r="GCM32" s="733"/>
      <c r="GCN32" s="733"/>
      <c r="GCO32" s="733"/>
      <c r="GCP32" s="733"/>
      <c r="GCQ32" s="733"/>
      <c r="GCR32" s="733"/>
      <c r="GCS32" s="733"/>
      <c r="GCT32" s="733"/>
      <c r="GCU32" s="733"/>
      <c r="GCV32" s="733"/>
      <c r="GCW32" s="733"/>
      <c r="GCX32" s="733"/>
      <c r="GCY32" s="733"/>
      <c r="GCZ32" s="733"/>
      <c r="GDA32" s="733"/>
      <c r="GDB32" s="733"/>
      <c r="GDC32" s="733"/>
      <c r="GDD32" s="733"/>
      <c r="GDE32" s="733"/>
      <c r="GDF32" s="733"/>
      <c r="GDG32" s="733"/>
      <c r="GDH32" s="733"/>
      <c r="GDI32" s="733"/>
      <c r="GDJ32" s="733"/>
      <c r="GDK32" s="733"/>
      <c r="GDL32" s="733"/>
      <c r="GDM32" s="733"/>
      <c r="GDN32" s="733"/>
      <c r="GDO32" s="733"/>
      <c r="GDP32" s="733"/>
      <c r="GDQ32" s="733"/>
      <c r="GDR32" s="733"/>
      <c r="GDS32" s="733"/>
      <c r="GDT32" s="733"/>
      <c r="GDU32" s="733"/>
      <c r="GDV32" s="733"/>
      <c r="GDW32" s="733"/>
      <c r="GDX32" s="733"/>
      <c r="GDY32" s="733"/>
      <c r="GDZ32" s="733"/>
      <c r="GEA32" s="733"/>
      <c r="GEB32" s="733"/>
      <c r="GEC32" s="733"/>
      <c r="GED32" s="733"/>
      <c r="GEE32" s="733"/>
      <c r="GEF32" s="733"/>
      <c r="GEG32" s="733"/>
      <c r="GEH32" s="733"/>
      <c r="GEI32" s="733"/>
      <c r="GEJ32" s="733"/>
      <c r="GEK32" s="733"/>
      <c r="GEL32" s="733"/>
      <c r="GEM32" s="733"/>
      <c r="GEN32" s="733"/>
      <c r="GEO32" s="733"/>
      <c r="GEP32" s="733"/>
      <c r="GEQ32" s="733"/>
      <c r="GER32" s="733"/>
      <c r="GES32" s="733"/>
      <c r="GET32" s="733"/>
      <c r="GEU32" s="733"/>
      <c r="GEV32" s="733"/>
      <c r="GEW32" s="733"/>
      <c r="GEX32" s="733"/>
      <c r="GEY32" s="733"/>
      <c r="GEZ32" s="733"/>
      <c r="GFA32" s="733"/>
      <c r="GFB32" s="733"/>
      <c r="GFC32" s="733"/>
      <c r="GFD32" s="733"/>
      <c r="GFE32" s="733"/>
      <c r="GFF32" s="733"/>
      <c r="GFG32" s="733"/>
      <c r="GFH32" s="733"/>
      <c r="GFI32" s="733"/>
      <c r="GFJ32" s="733"/>
      <c r="GFK32" s="733"/>
      <c r="GFL32" s="733"/>
      <c r="GFM32" s="733"/>
      <c r="GFN32" s="733"/>
      <c r="GFO32" s="733"/>
      <c r="GFP32" s="733"/>
      <c r="GFQ32" s="733"/>
      <c r="GFR32" s="733"/>
      <c r="GFS32" s="733"/>
      <c r="GFT32" s="733"/>
      <c r="GFU32" s="733"/>
      <c r="GFV32" s="733"/>
      <c r="GFW32" s="733"/>
      <c r="GFX32" s="733"/>
      <c r="GFY32" s="733"/>
      <c r="GFZ32" s="733"/>
      <c r="GGA32" s="733"/>
      <c r="GGB32" s="733"/>
      <c r="GGC32" s="733"/>
      <c r="GGD32" s="733"/>
      <c r="GGE32" s="733"/>
      <c r="GGF32" s="733"/>
      <c r="GGG32" s="733"/>
      <c r="GGH32" s="733"/>
      <c r="GGI32" s="733"/>
      <c r="GGJ32" s="733"/>
      <c r="GGK32" s="733"/>
      <c r="GGL32" s="733"/>
      <c r="GGM32" s="733"/>
      <c r="GGN32" s="733"/>
      <c r="GGO32" s="733"/>
      <c r="GGP32" s="733"/>
      <c r="GGQ32" s="733"/>
      <c r="GGR32" s="733"/>
      <c r="GGS32" s="733"/>
      <c r="GGT32" s="733"/>
      <c r="GGU32" s="733"/>
      <c r="GGV32" s="733"/>
      <c r="GGW32" s="733"/>
      <c r="GGX32" s="733"/>
      <c r="GGY32" s="733"/>
      <c r="GGZ32" s="733"/>
      <c r="GHA32" s="733"/>
      <c r="GHB32" s="733"/>
      <c r="GHC32" s="733"/>
      <c r="GHD32" s="733"/>
      <c r="GHE32" s="733"/>
      <c r="GHF32" s="733"/>
      <c r="GHG32" s="733"/>
      <c r="GHH32" s="733"/>
      <c r="GHI32" s="733"/>
      <c r="GHJ32" s="733"/>
      <c r="GHK32" s="733"/>
      <c r="GHL32" s="733"/>
      <c r="GHM32" s="733"/>
      <c r="GHN32" s="733"/>
      <c r="GHO32" s="733"/>
      <c r="GHP32" s="733"/>
      <c r="GHQ32" s="733"/>
      <c r="GHR32" s="733"/>
      <c r="GHS32" s="733"/>
      <c r="GHT32" s="733"/>
      <c r="GHU32" s="733"/>
      <c r="GHV32" s="733"/>
      <c r="GHW32" s="733"/>
      <c r="GHX32" s="733"/>
      <c r="GHY32" s="733"/>
      <c r="GHZ32" s="733"/>
      <c r="GIA32" s="733"/>
      <c r="GIB32" s="733"/>
      <c r="GIC32" s="733"/>
      <c r="GID32" s="733"/>
      <c r="GIE32" s="733"/>
      <c r="GIF32" s="733"/>
      <c r="GIG32" s="733"/>
      <c r="GIH32" s="733"/>
      <c r="GII32" s="733"/>
      <c r="GIJ32" s="733"/>
      <c r="GIK32" s="733"/>
      <c r="GIL32" s="733"/>
      <c r="GIM32" s="733"/>
      <c r="GIN32" s="733"/>
      <c r="GIO32" s="733"/>
      <c r="GIP32" s="733"/>
      <c r="GIQ32" s="733"/>
      <c r="GIR32" s="733"/>
      <c r="GIS32" s="733"/>
      <c r="GIT32" s="733"/>
      <c r="GIU32" s="733"/>
      <c r="GIV32" s="733"/>
      <c r="GIW32" s="733"/>
      <c r="GIX32" s="733"/>
      <c r="GIY32" s="733"/>
      <c r="GIZ32" s="733"/>
      <c r="GJA32" s="733"/>
      <c r="GJB32" s="733"/>
      <c r="GJC32" s="733"/>
      <c r="GJD32" s="733"/>
      <c r="GJE32" s="733"/>
      <c r="GJF32" s="733"/>
      <c r="GJG32" s="733"/>
      <c r="GJH32" s="733"/>
      <c r="GJI32" s="733"/>
      <c r="GJJ32" s="733"/>
      <c r="GJK32" s="733"/>
      <c r="GJL32" s="733"/>
      <c r="GJM32" s="733"/>
      <c r="GJN32" s="733"/>
      <c r="GJO32" s="733"/>
      <c r="GJP32" s="733"/>
      <c r="GJQ32" s="733"/>
      <c r="GJR32" s="733"/>
      <c r="GJS32" s="733"/>
      <c r="GJT32" s="733"/>
      <c r="GJU32" s="733"/>
      <c r="GJV32" s="733"/>
      <c r="GJW32" s="733"/>
      <c r="GJX32" s="733"/>
      <c r="GJY32" s="733"/>
      <c r="GJZ32" s="733"/>
      <c r="GKA32" s="733"/>
      <c r="GKB32" s="733"/>
      <c r="GKC32" s="733"/>
      <c r="GKD32" s="733"/>
      <c r="GKE32" s="733"/>
      <c r="GKF32" s="733"/>
      <c r="GKG32" s="733"/>
      <c r="GKH32" s="733"/>
      <c r="GKI32" s="733"/>
      <c r="GKJ32" s="733"/>
      <c r="GKK32" s="733"/>
      <c r="GKL32" s="733"/>
      <c r="GKM32" s="733"/>
      <c r="GKN32" s="733"/>
      <c r="GKO32" s="733"/>
      <c r="GKP32" s="733"/>
      <c r="GKQ32" s="733"/>
      <c r="GKR32" s="733"/>
      <c r="GKS32" s="733"/>
      <c r="GKT32" s="733"/>
      <c r="GKU32" s="733"/>
      <c r="GKV32" s="733"/>
      <c r="GKW32" s="733"/>
      <c r="GKX32" s="733"/>
      <c r="GKY32" s="733"/>
      <c r="GKZ32" s="733"/>
      <c r="GLA32" s="733"/>
      <c r="GLB32" s="733"/>
      <c r="GLC32" s="733"/>
      <c r="GLD32" s="733"/>
      <c r="GLE32" s="733"/>
      <c r="GLF32" s="733"/>
      <c r="GLG32" s="733"/>
      <c r="GLH32" s="733"/>
      <c r="GLI32" s="733"/>
      <c r="GLJ32" s="733"/>
      <c r="GLK32" s="733"/>
      <c r="GLL32" s="733"/>
      <c r="GLM32" s="733"/>
      <c r="GLN32" s="733"/>
      <c r="GLO32" s="733"/>
      <c r="GLP32" s="733"/>
      <c r="GLQ32" s="733"/>
      <c r="GLR32" s="733"/>
      <c r="GLS32" s="733"/>
      <c r="GLT32" s="733"/>
      <c r="GLU32" s="733"/>
      <c r="GLV32" s="733"/>
      <c r="GLW32" s="733"/>
      <c r="GLX32" s="733"/>
      <c r="GLY32" s="733"/>
      <c r="GLZ32" s="733"/>
      <c r="GMA32" s="733"/>
      <c r="GMB32" s="733"/>
      <c r="GMC32" s="733"/>
      <c r="GMD32" s="733"/>
      <c r="GME32" s="733"/>
      <c r="GMF32" s="733"/>
      <c r="GMG32" s="733"/>
      <c r="GMH32" s="733"/>
      <c r="GMI32" s="733"/>
      <c r="GMJ32" s="733"/>
      <c r="GMK32" s="733"/>
      <c r="GML32" s="733"/>
      <c r="GMM32" s="733"/>
      <c r="GMN32" s="733"/>
      <c r="GMO32" s="733"/>
      <c r="GMP32" s="733"/>
      <c r="GMQ32" s="733"/>
      <c r="GMR32" s="733"/>
      <c r="GMS32" s="733"/>
      <c r="GMT32" s="733"/>
      <c r="GMU32" s="733"/>
      <c r="GMV32" s="733"/>
      <c r="GMW32" s="733"/>
      <c r="GMX32" s="733"/>
      <c r="GMY32" s="733"/>
      <c r="GMZ32" s="733"/>
      <c r="GNA32" s="733"/>
      <c r="GNB32" s="733"/>
      <c r="GNC32" s="733"/>
      <c r="GND32" s="733"/>
      <c r="GNE32" s="733"/>
      <c r="GNF32" s="733"/>
      <c r="GNG32" s="733"/>
      <c r="GNH32" s="733"/>
      <c r="GNI32" s="733"/>
      <c r="GNJ32" s="733"/>
      <c r="GNK32" s="733"/>
      <c r="GNL32" s="733"/>
      <c r="GNM32" s="733"/>
      <c r="GNN32" s="733"/>
      <c r="GNO32" s="733"/>
      <c r="GNP32" s="733"/>
      <c r="GNQ32" s="733"/>
      <c r="GNR32" s="733"/>
      <c r="GNS32" s="733"/>
      <c r="GNT32" s="733"/>
      <c r="GNU32" s="733"/>
      <c r="GNV32" s="733"/>
      <c r="GNW32" s="733"/>
      <c r="GNX32" s="733"/>
      <c r="GNY32" s="733"/>
      <c r="GNZ32" s="733"/>
      <c r="GOA32" s="733"/>
      <c r="GOB32" s="733"/>
      <c r="GOC32" s="733"/>
      <c r="GOD32" s="733"/>
      <c r="GOE32" s="733"/>
      <c r="GOF32" s="733"/>
      <c r="GOG32" s="733"/>
      <c r="GOH32" s="733"/>
      <c r="GOI32" s="733"/>
      <c r="GOJ32" s="733"/>
      <c r="GOK32" s="733"/>
      <c r="GOL32" s="733"/>
      <c r="GOM32" s="733"/>
      <c r="GON32" s="733"/>
      <c r="GOO32" s="733"/>
      <c r="GOP32" s="733"/>
      <c r="GOQ32" s="733"/>
      <c r="GOR32" s="733"/>
      <c r="GOS32" s="733"/>
      <c r="GOT32" s="733"/>
      <c r="GOU32" s="733"/>
      <c r="GOV32" s="733"/>
      <c r="GOW32" s="733"/>
      <c r="GOX32" s="733"/>
      <c r="GOY32" s="733"/>
      <c r="GOZ32" s="733"/>
      <c r="GPA32" s="733"/>
      <c r="GPB32" s="733"/>
      <c r="GPC32" s="733"/>
      <c r="GPD32" s="733"/>
      <c r="GPE32" s="733"/>
      <c r="GPF32" s="733"/>
      <c r="GPG32" s="733"/>
      <c r="GPH32" s="733"/>
      <c r="GPI32" s="733"/>
      <c r="GPJ32" s="733"/>
      <c r="GPK32" s="733"/>
      <c r="GPL32" s="733"/>
      <c r="GPM32" s="733"/>
      <c r="GPN32" s="733"/>
      <c r="GPO32" s="733"/>
      <c r="GPP32" s="733"/>
      <c r="GPQ32" s="733"/>
      <c r="GPR32" s="733"/>
      <c r="GPS32" s="733"/>
      <c r="GPT32" s="733"/>
      <c r="GPU32" s="733"/>
      <c r="GPV32" s="733"/>
      <c r="GPW32" s="733"/>
      <c r="GPX32" s="733"/>
      <c r="GPY32" s="733"/>
      <c r="GPZ32" s="733"/>
      <c r="GQA32" s="733"/>
      <c r="GQB32" s="733"/>
      <c r="GQC32" s="733"/>
      <c r="GQD32" s="733"/>
      <c r="GQE32" s="733"/>
      <c r="GQF32" s="733"/>
      <c r="GQG32" s="733"/>
      <c r="GQH32" s="733"/>
      <c r="GQI32" s="733"/>
      <c r="GQJ32" s="733"/>
      <c r="GQK32" s="733"/>
      <c r="GQL32" s="733"/>
      <c r="GQM32" s="733"/>
      <c r="GQN32" s="733"/>
      <c r="GQO32" s="733"/>
      <c r="GQP32" s="733"/>
      <c r="GQQ32" s="733"/>
      <c r="GQR32" s="733"/>
      <c r="GQS32" s="733"/>
      <c r="GQT32" s="733"/>
      <c r="GQU32" s="733"/>
      <c r="GQV32" s="733"/>
      <c r="GQW32" s="733"/>
      <c r="GQX32" s="733"/>
      <c r="GQY32" s="733"/>
      <c r="GQZ32" s="733"/>
      <c r="GRA32" s="733"/>
      <c r="GRB32" s="733"/>
      <c r="GRC32" s="733"/>
      <c r="GRD32" s="733"/>
      <c r="GRE32" s="733"/>
      <c r="GRF32" s="733"/>
      <c r="GRG32" s="733"/>
      <c r="GRH32" s="733"/>
      <c r="GRI32" s="733"/>
      <c r="GRJ32" s="733"/>
      <c r="GRK32" s="733"/>
      <c r="GRL32" s="733"/>
      <c r="GRM32" s="733"/>
      <c r="GRN32" s="733"/>
      <c r="GRO32" s="733"/>
      <c r="GRP32" s="733"/>
      <c r="GRQ32" s="733"/>
      <c r="GRR32" s="733"/>
      <c r="GRS32" s="733"/>
      <c r="GRT32" s="733"/>
      <c r="GRU32" s="733"/>
      <c r="GRV32" s="733"/>
      <c r="GRW32" s="733"/>
      <c r="GRX32" s="733"/>
      <c r="GRY32" s="733"/>
      <c r="GRZ32" s="733"/>
      <c r="GSA32" s="733"/>
      <c r="GSB32" s="733"/>
      <c r="GSC32" s="733"/>
      <c r="GSD32" s="733"/>
      <c r="GSE32" s="733"/>
      <c r="GSF32" s="733"/>
      <c r="GSG32" s="733"/>
      <c r="GSH32" s="733"/>
      <c r="GSI32" s="733"/>
      <c r="GSJ32" s="733"/>
      <c r="GSK32" s="733"/>
      <c r="GSL32" s="733"/>
      <c r="GSM32" s="733"/>
      <c r="GSN32" s="733"/>
      <c r="GSO32" s="733"/>
      <c r="GSP32" s="733"/>
      <c r="GSQ32" s="733"/>
      <c r="GSR32" s="733"/>
      <c r="GSS32" s="733"/>
      <c r="GST32" s="733"/>
      <c r="GSU32" s="733"/>
      <c r="GSV32" s="733"/>
      <c r="GSW32" s="733"/>
      <c r="GSX32" s="733"/>
      <c r="GSY32" s="733"/>
      <c r="GSZ32" s="733"/>
      <c r="GTA32" s="733"/>
      <c r="GTB32" s="733"/>
      <c r="GTC32" s="733"/>
      <c r="GTD32" s="733"/>
      <c r="GTE32" s="733"/>
      <c r="GTF32" s="733"/>
      <c r="GTG32" s="733"/>
      <c r="GTH32" s="733"/>
      <c r="GTI32" s="733"/>
      <c r="GTJ32" s="733"/>
      <c r="GTK32" s="733"/>
      <c r="GTL32" s="733"/>
      <c r="GTM32" s="733"/>
      <c r="GTN32" s="733"/>
      <c r="GTO32" s="733"/>
      <c r="GTP32" s="733"/>
      <c r="GTQ32" s="733"/>
      <c r="GTR32" s="733"/>
      <c r="GTS32" s="733"/>
      <c r="GTT32" s="733"/>
      <c r="GTU32" s="733"/>
      <c r="GTV32" s="733"/>
      <c r="GTW32" s="733"/>
      <c r="GTX32" s="733"/>
      <c r="GTY32" s="733"/>
      <c r="GTZ32" s="733"/>
      <c r="GUA32" s="733"/>
      <c r="GUB32" s="733"/>
      <c r="GUC32" s="733"/>
      <c r="GUD32" s="733"/>
      <c r="GUE32" s="733"/>
      <c r="GUF32" s="733"/>
      <c r="GUG32" s="733"/>
      <c r="GUH32" s="733"/>
      <c r="GUI32" s="733"/>
      <c r="GUJ32" s="733"/>
      <c r="GUK32" s="733"/>
      <c r="GUL32" s="733"/>
      <c r="GUM32" s="733"/>
      <c r="GUN32" s="733"/>
      <c r="GUO32" s="733"/>
      <c r="GUP32" s="733"/>
      <c r="GUQ32" s="733"/>
      <c r="GUR32" s="733"/>
      <c r="GUS32" s="733"/>
      <c r="GUT32" s="733"/>
      <c r="GUU32" s="733"/>
      <c r="GUV32" s="733"/>
      <c r="GUW32" s="733"/>
      <c r="GUX32" s="733"/>
      <c r="GUY32" s="733"/>
      <c r="GUZ32" s="733"/>
      <c r="GVA32" s="733"/>
      <c r="GVB32" s="733"/>
      <c r="GVC32" s="733"/>
      <c r="GVD32" s="733"/>
      <c r="GVE32" s="733"/>
      <c r="GVF32" s="733"/>
      <c r="GVG32" s="733"/>
      <c r="GVH32" s="733"/>
      <c r="GVI32" s="733"/>
      <c r="GVJ32" s="733"/>
      <c r="GVK32" s="733"/>
      <c r="GVL32" s="733"/>
      <c r="GVM32" s="733"/>
      <c r="GVN32" s="733"/>
      <c r="GVO32" s="733"/>
      <c r="GVP32" s="733"/>
      <c r="GVQ32" s="733"/>
      <c r="GVR32" s="733"/>
      <c r="GVS32" s="733"/>
      <c r="GVT32" s="733"/>
      <c r="GVU32" s="733"/>
      <c r="GVV32" s="733"/>
      <c r="GVW32" s="733"/>
      <c r="GVX32" s="733"/>
      <c r="GVY32" s="733"/>
      <c r="GVZ32" s="733"/>
      <c r="GWA32" s="733"/>
      <c r="GWB32" s="733"/>
      <c r="GWC32" s="733"/>
      <c r="GWD32" s="733"/>
      <c r="GWE32" s="733"/>
      <c r="GWF32" s="733"/>
      <c r="GWG32" s="733"/>
      <c r="GWH32" s="733"/>
      <c r="GWI32" s="733"/>
      <c r="GWJ32" s="733"/>
      <c r="GWK32" s="733"/>
      <c r="GWL32" s="733"/>
      <c r="GWM32" s="733"/>
      <c r="GWN32" s="733"/>
      <c r="GWO32" s="733"/>
      <c r="GWP32" s="733"/>
      <c r="GWQ32" s="733"/>
      <c r="GWR32" s="733"/>
      <c r="GWS32" s="733"/>
      <c r="GWT32" s="733"/>
      <c r="GWU32" s="733"/>
      <c r="GWV32" s="733"/>
      <c r="GWW32" s="733"/>
      <c r="GWX32" s="733"/>
      <c r="GWY32" s="733"/>
      <c r="GWZ32" s="733"/>
      <c r="GXA32" s="733"/>
      <c r="GXB32" s="733"/>
      <c r="GXC32" s="733"/>
      <c r="GXD32" s="733"/>
      <c r="GXE32" s="733"/>
      <c r="GXF32" s="733"/>
      <c r="GXG32" s="733"/>
      <c r="GXH32" s="733"/>
      <c r="GXI32" s="733"/>
      <c r="GXJ32" s="733"/>
      <c r="GXK32" s="733"/>
      <c r="GXL32" s="733"/>
      <c r="GXM32" s="733"/>
      <c r="GXN32" s="733"/>
      <c r="GXO32" s="733"/>
      <c r="GXP32" s="733"/>
      <c r="GXQ32" s="733"/>
      <c r="GXR32" s="733"/>
      <c r="GXS32" s="733"/>
      <c r="GXT32" s="733"/>
      <c r="GXU32" s="733"/>
      <c r="GXV32" s="733"/>
      <c r="GXW32" s="733"/>
      <c r="GXX32" s="733"/>
      <c r="GXY32" s="733"/>
      <c r="GXZ32" s="733"/>
      <c r="GYA32" s="733"/>
      <c r="GYB32" s="733"/>
      <c r="GYC32" s="733"/>
      <c r="GYD32" s="733"/>
      <c r="GYE32" s="733"/>
      <c r="GYF32" s="733"/>
      <c r="GYG32" s="733"/>
      <c r="GYH32" s="733"/>
      <c r="GYI32" s="733"/>
      <c r="GYJ32" s="733"/>
      <c r="GYK32" s="733"/>
      <c r="GYL32" s="733"/>
      <c r="GYM32" s="733"/>
      <c r="GYN32" s="733"/>
      <c r="GYO32" s="733"/>
      <c r="GYP32" s="733"/>
      <c r="GYQ32" s="733"/>
      <c r="GYR32" s="733"/>
      <c r="GYS32" s="733"/>
      <c r="GYT32" s="733"/>
      <c r="GYU32" s="733"/>
      <c r="GYV32" s="733"/>
      <c r="GYW32" s="733"/>
      <c r="GYX32" s="733"/>
      <c r="GYY32" s="733"/>
      <c r="GYZ32" s="733"/>
      <c r="GZA32" s="733"/>
      <c r="GZB32" s="733"/>
      <c r="GZC32" s="733"/>
      <c r="GZD32" s="733"/>
      <c r="GZE32" s="733"/>
      <c r="GZF32" s="733"/>
      <c r="GZG32" s="733"/>
      <c r="GZH32" s="733"/>
      <c r="GZI32" s="733"/>
      <c r="GZJ32" s="733"/>
      <c r="GZK32" s="733"/>
      <c r="GZL32" s="733"/>
      <c r="GZM32" s="733"/>
      <c r="GZN32" s="733"/>
      <c r="GZO32" s="733"/>
      <c r="GZP32" s="733"/>
      <c r="GZQ32" s="733"/>
      <c r="GZR32" s="733"/>
      <c r="GZS32" s="733"/>
      <c r="GZT32" s="733"/>
      <c r="GZU32" s="733"/>
      <c r="GZV32" s="733"/>
      <c r="GZW32" s="733"/>
      <c r="GZX32" s="733"/>
      <c r="GZY32" s="733"/>
      <c r="GZZ32" s="733"/>
      <c r="HAA32" s="733"/>
      <c r="HAB32" s="733"/>
      <c r="HAC32" s="733"/>
      <c r="HAD32" s="733"/>
      <c r="HAE32" s="733"/>
      <c r="HAF32" s="733"/>
      <c r="HAG32" s="733"/>
      <c r="HAH32" s="733"/>
      <c r="HAI32" s="733"/>
      <c r="HAJ32" s="733"/>
      <c r="HAK32" s="733"/>
      <c r="HAL32" s="733"/>
      <c r="HAM32" s="733"/>
      <c r="HAN32" s="733"/>
      <c r="HAO32" s="733"/>
      <c r="HAP32" s="733"/>
      <c r="HAQ32" s="733"/>
      <c r="HAR32" s="733"/>
      <c r="HAS32" s="733"/>
      <c r="HAT32" s="733"/>
      <c r="HAU32" s="733"/>
      <c r="HAV32" s="733"/>
      <c r="HAW32" s="733"/>
      <c r="HAX32" s="733"/>
      <c r="HAY32" s="733"/>
      <c r="HAZ32" s="733"/>
      <c r="HBA32" s="733"/>
      <c r="HBB32" s="733"/>
      <c r="HBC32" s="733"/>
      <c r="HBD32" s="733"/>
      <c r="HBE32" s="733"/>
      <c r="HBF32" s="733"/>
      <c r="HBG32" s="733"/>
      <c r="HBH32" s="733"/>
      <c r="HBI32" s="733"/>
      <c r="HBJ32" s="733"/>
      <c r="HBK32" s="733"/>
      <c r="HBL32" s="733"/>
      <c r="HBM32" s="733"/>
      <c r="HBN32" s="733"/>
      <c r="HBO32" s="733"/>
      <c r="HBP32" s="733"/>
      <c r="HBQ32" s="733"/>
      <c r="HBR32" s="733"/>
      <c r="HBS32" s="733"/>
      <c r="HBT32" s="733"/>
      <c r="HBU32" s="733"/>
      <c r="HBV32" s="733"/>
      <c r="HBW32" s="733"/>
      <c r="HBX32" s="733"/>
      <c r="HBY32" s="733"/>
      <c r="HBZ32" s="733"/>
      <c r="HCA32" s="733"/>
      <c r="HCB32" s="733"/>
      <c r="HCC32" s="733"/>
      <c r="HCD32" s="733"/>
      <c r="HCE32" s="733"/>
      <c r="HCF32" s="733"/>
      <c r="HCG32" s="733"/>
      <c r="HCH32" s="733"/>
      <c r="HCI32" s="733"/>
      <c r="HCJ32" s="733"/>
      <c r="HCK32" s="733"/>
      <c r="HCL32" s="733"/>
      <c r="HCM32" s="733"/>
      <c r="HCN32" s="733"/>
      <c r="HCO32" s="733"/>
      <c r="HCP32" s="733"/>
      <c r="HCQ32" s="733"/>
      <c r="HCR32" s="733"/>
      <c r="HCS32" s="733"/>
      <c r="HCT32" s="733"/>
      <c r="HCU32" s="733"/>
      <c r="HCV32" s="733"/>
      <c r="HCW32" s="733"/>
      <c r="HCX32" s="733"/>
      <c r="HCY32" s="733"/>
      <c r="HCZ32" s="733"/>
      <c r="HDA32" s="733"/>
      <c r="HDB32" s="733"/>
      <c r="HDC32" s="733"/>
      <c r="HDD32" s="733"/>
      <c r="HDE32" s="733"/>
      <c r="HDF32" s="733"/>
      <c r="HDG32" s="733"/>
      <c r="HDH32" s="733"/>
      <c r="HDI32" s="733"/>
      <c r="HDJ32" s="733"/>
      <c r="HDK32" s="733"/>
      <c r="HDL32" s="733"/>
      <c r="HDM32" s="733"/>
      <c r="HDN32" s="733"/>
      <c r="HDO32" s="733"/>
      <c r="HDP32" s="733"/>
      <c r="HDQ32" s="733"/>
      <c r="HDR32" s="733"/>
      <c r="HDS32" s="733"/>
      <c r="HDT32" s="733"/>
      <c r="HDU32" s="733"/>
      <c r="HDV32" s="733"/>
      <c r="HDW32" s="733"/>
      <c r="HDX32" s="733"/>
      <c r="HDY32" s="733"/>
      <c r="HDZ32" s="733"/>
      <c r="HEA32" s="733"/>
      <c r="HEB32" s="733"/>
      <c r="HEC32" s="733"/>
      <c r="HED32" s="733"/>
      <c r="HEE32" s="733"/>
      <c r="HEF32" s="733"/>
      <c r="HEG32" s="733"/>
      <c r="HEH32" s="733"/>
      <c r="HEI32" s="733"/>
      <c r="HEJ32" s="733"/>
      <c r="HEK32" s="733"/>
      <c r="HEL32" s="733"/>
      <c r="HEM32" s="733"/>
      <c r="HEN32" s="733"/>
      <c r="HEO32" s="733"/>
      <c r="HEP32" s="733"/>
      <c r="HEQ32" s="733"/>
      <c r="HER32" s="733"/>
      <c r="HES32" s="733"/>
      <c r="HET32" s="733"/>
      <c r="HEU32" s="733"/>
      <c r="HEV32" s="733"/>
      <c r="HEW32" s="733"/>
      <c r="HEX32" s="733"/>
      <c r="HEY32" s="733"/>
      <c r="HEZ32" s="733"/>
      <c r="HFA32" s="733"/>
      <c r="HFB32" s="733"/>
      <c r="HFC32" s="733"/>
      <c r="HFD32" s="733"/>
      <c r="HFE32" s="733"/>
      <c r="HFF32" s="733"/>
      <c r="HFG32" s="733"/>
      <c r="HFH32" s="733"/>
      <c r="HFI32" s="733"/>
      <c r="HFJ32" s="733"/>
      <c r="HFK32" s="733"/>
      <c r="HFL32" s="733"/>
      <c r="HFM32" s="733"/>
      <c r="HFN32" s="733"/>
      <c r="HFO32" s="733"/>
      <c r="HFP32" s="733"/>
      <c r="HFQ32" s="733"/>
      <c r="HFR32" s="733"/>
      <c r="HFS32" s="733"/>
      <c r="HFT32" s="733"/>
      <c r="HFU32" s="733"/>
      <c r="HFV32" s="733"/>
      <c r="HFW32" s="733"/>
      <c r="HFX32" s="733"/>
      <c r="HFY32" s="733"/>
      <c r="HFZ32" s="733"/>
      <c r="HGA32" s="733"/>
      <c r="HGB32" s="733"/>
      <c r="HGC32" s="733"/>
      <c r="HGD32" s="733"/>
      <c r="HGE32" s="733"/>
      <c r="HGF32" s="733"/>
      <c r="HGG32" s="733"/>
      <c r="HGH32" s="733"/>
      <c r="HGI32" s="733"/>
      <c r="HGJ32" s="733"/>
      <c r="HGK32" s="733"/>
      <c r="HGL32" s="733"/>
      <c r="HGM32" s="733"/>
      <c r="HGN32" s="733"/>
      <c r="HGO32" s="733"/>
      <c r="HGP32" s="733"/>
      <c r="HGQ32" s="733"/>
      <c r="HGR32" s="733"/>
      <c r="HGS32" s="733"/>
      <c r="HGT32" s="733"/>
      <c r="HGU32" s="733"/>
      <c r="HGV32" s="733"/>
      <c r="HGW32" s="733"/>
      <c r="HGX32" s="733"/>
      <c r="HGY32" s="733"/>
      <c r="HGZ32" s="733"/>
      <c r="HHA32" s="733"/>
      <c r="HHB32" s="733"/>
      <c r="HHC32" s="733"/>
      <c r="HHD32" s="733"/>
      <c r="HHE32" s="733"/>
      <c r="HHF32" s="733"/>
      <c r="HHG32" s="733"/>
      <c r="HHH32" s="733"/>
      <c r="HHI32" s="733"/>
      <c r="HHJ32" s="733"/>
      <c r="HHK32" s="733"/>
      <c r="HHL32" s="733"/>
      <c r="HHM32" s="733"/>
      <c r="HHN32" s="733"/>
      <c r="HHO32" s="733"/>
      <c r="HHP32" s="733"/>
      <c r="HHQ32" s="733"/>
      <c r="HHR32" s="733"/>
      <c r="HHS32" s="733"/>
      <c r="HHT32" s="733"/>
      <c r="HHU32" s="733"/>
      <c r="HHV32" s="733"/>
      <c r="HHW32" s="733"/>
      <c r="HHX32" s="733"/>
      <c r="HHY32" s="733"/>
      <c r="HHZ32" s="733"/>
      <c r="HIA32" s="733"/>
      <c r="HIB32" s="733"/>
      <c r="HIC32" s="733"/>
      <c r="HID32" s="733"/>
      <c r="HIE32" s="733"/>
      <c r="HIF32" s="733"/>
      <c r="HIG32" s="733"/>
      <c r="HIH32" s="733"/>
      <c r="HII32" s="733"/>
      <c r="HIJ32" s="733"/>
      <c r="HIK32" s="733"/>
      <c r="HIL32" s="733"/>
      <c r="HIM32" s="733"/>
      <c r="HIN32" s="733"/>
      <c r="HIO32" s="733"/>
      <c r="HIP32" s="733"/>
      <c r="HIQ32" s="733"/>
      <c r="HIR32" s="733"/>
      <c r="HIS32" s="733"/>
      <c r="HIT32" s="733"/>
      <c r="HIU32" s="733"/>
      <c r="HIV32" s="733"/>
      <c r="HIW32" s="733"/>
      <c r="HIX32" s="733"/>
      <c r="HIY32" s="733"/>
      <c r="HIZ32" s="733"/>
      <c r="HJA32" s="733"/>
      <c r="HJB32" s="733"/>
      <c r="HJC32" s="733"/>
      <c r="HJD32" s="733"/>
      <c r="HJE32" s="733"/>
      <c r="HJF32" s="733"/>
      <c r="HJG32" s="733"/>
      <c r="HJH32" s="733"/>
      <c r="HJI32" s="733"/>
      <c r="HJJ32" s="733"/>
      <c r="HJK32" s="733"/>
      <c r="HJL32" s="733"/>
      <c r="HJM32" s="733"/>
      <c r="HJN32" s="733"/>
      <c r="HJO32" s="733"/>
      <c r="HJP32" s="733"/>
      <c r="HJQ32" s="733"/>
      <c r="HJR32" s="733"/>
      <c r="HJS32" s="733"/>
      <c r="HJT32" s="733"/>
      <c r="HJU32" s="733"/>
      <c r="HJV32" s="733"/>
      <c r="HJW32" s="733"/>
      <c r="HJX32" s="733"/>
      <c r="HJY32" s="733"/>
      <c r="HJZ32" s="733"/>
      <c r="HKA32" s="733"/>
      <c r="HKB32" s="733"/>
      <c r="HKC32" s="733"/>
      <c r="HKD32" s="733"/>
      <c r="HKE32" s="733"/>
      <c r="HKF32" s="733"/>
      <c r="HKG32" s="733"/>
      <c r="HKH32" s="733"/>
      <c r="HKI32" s="733"/>
      <c r="HKJ32" s="733"/>
      <c r="HKK32" s="733"/>
      <c r="HKL32" s="733"/>
      <c r="HKM32" s="733"/>
      <c r="HKN32" s="733"/>
      <c r="HKO32" s="733"/>
      <c r="HKP32" s="733"/>
      <c r="HKQ32" s="733"/>
      <c r="HKR32" s="733"/>
      <c r="HKS32" s="733"/>
      <c r="HKT32" s="733"/>
      <c r="HKU32" s="733"/>
      <c r="HKV32" s="733"/>
      <c r="HKW32" s="733"/>
      <c r="HKX32" s="733"/>
      <c r="HKY32" s="733"/>
      <c r="HKZ32" s="733"/>
      <c r="HLA32" s="733"/>
      <c r="HLB32" s="733"/>
      <c r="HLC32" s="733"/>
      <c r="HLD32" s="733"/>
      <c r="HLE32" s="733"/>
      <c r="HLF32" s="733"/>
      <c r="HLG32" s="733"/>
      <c r="HLH32" s="733"/>
      <c r="HLI32" s="733"/>
      <c r="HLJ32" s="733"/>
      <c r="HLK32" s="733"/>
      <c r="HLL32" s="733"/>
      <c r="HLM32" s="733"/>
      <c r="HLN32" s="733"/>
      <c r="HLO32" s="733"/>
      <c r="HLP32" s="733"/>
      <c r="HLQ32" s="733"/>
      <c r="HLR32" s="733"/>
      <c r="HLS32" s="733"/>
      <c r="HLT32" s="733"/>
      <c r="HLU32" s="733"/>
      <c r="HLV32" s="733"/>
      <c r="HLW32" s="733"/>
      <c r="HLX32" s="733"/>
      <c r="HLY32" s="733"/>
      <c r="HLZ32" s="733"/>
      <c r="HMA32" s="733"/>
      <c r="HMB32" s="733"/>
      <c r="HMC32" s="733"/>
      <c r="HMD32" s="733"/>
      <c r="HME32" s="733"/>
      <c r="HMF32" s="733"/>
      <c r="HMG32" s="733"/>
      <c r="HMH32" s="733"/>
      <c r="HMI32" s="733"/>
      <c r="HMJ32" s="733"/>
      <c r="HMK32" s="733"/>
      <c r="HML32" s="733"/>
      <c r="HMM32" s="733"/>
      <c r="HMN32" s="733"/>
      <c r="HMO32" s="733"/>
      <c r="HMP32" s="733"/>
      <c r="HMQ32" s="733"/>
      <c r="HMR32" s="733"/>
      <c r="HMS32" s="733"/>
      <c r="HMT32" s="733"/>
      <c r="HMU32" s="733"/>
      <c r="HMV32" s="733"/>
      <c r="HMW32" s="733"/>
      <c r="HMX32" s="733"/>
      <c r="HMY32" s="733"/>
      <c r="HMZ32" s="733"/>
      <c r="HNA32" s="733"/>
      <c r="HNB32" s="733"/>
      <c r="HNC32" s="733"/>
      <c r="HND32" s="733"/>
      <c r="HNE32" s="733"/>
      <c r="HNF32" s="733"/>
      <c r="HNG32" s="733"/>
      <c r="HNH32" s="733"/>
      <c r="HNI32" s="733"/>
      <c r="HNJ32" s="733"/>
      <c r="HNK32" s="733"/>
      <c r="HNL32" s="733"/>
      <c r="HNM32" s="733"/>
      <c r="HNN32" s="733"/>
      <c r="HNO32" s="733"/>
      <c r="HNP32" s="733"/>
      <c r="HNQ32" s="733"/>
      <c r="HNR32" s="733"/>
      <c r="HNS32" s="733"/>
      <c r="HNT32" s="733"/>
      <c r="HNU32" s="733"/>
      <c r="HNV32" s="733"/>
      <c r="HNW32" s="733"/>
      <c r="HNX32" s="733"/>
      <c r="HNY32" s="733"/>
      <c r="HNZ32" s="733"/>
      <c r="HOA32" s="733"/>
      <c r="HOB32" s="733"/>
      <c r="HOC32" s="733"/>
      <c r="HOD32" s="733"/>
      <c r="HOE32" s="733"/>
      <c r="HOF32" s="733"/>
      <c r="HOG32" s="733"/>
      <c r="HOH32" s="733"/>
      <c r="HOI32" s="733"/>
      <c r="HOJ32" s="733"/>
      <c r="HOK32" s="733"/>
      <c r="HOL32" s="733"/>
      <c r="HOM32" s="733"/>
      <c r="HON32" s="733"/>
      <c r="HOO32" s="733"/>
      <c r="HOP32" s="733"/>
      <c r="HOQ32" s="733"/>
      <c r="HOR32" s="733"/>
      <c r="HOS32" s="733"/>
      <c r="HOT32" s="733"/>
      <c r="HOU32" s="733"/>
      <c r="HOV32" s="733"/>
      <c r="HOW32" s="733"/>
      <c r="HOX32" s="733"/>
      <c r="HOY32" s="733"/>
      <c r="HOZ32" s="733"/>
      <c r="HPA32" s="733"/>
      <c r="HPB32" s="733"/>
      <c r="HPC32" s="733"/>
      <c r="HPD32" s="733"/>
      <c r="HPE32" s="733"/>
      <c r="HPF32" s="733"/>
      <c r="HPG32" s="733"/>
      <c r="HPH32" s="733"/>
      <c r="HPI32" s="733"/>
      <c r="HPJ32" s="733"/>
      <c r="HPK32" s="733"/>
      <c r="HPL32" s="733"/>
      <c r="HPM32" s="733"/>
      <c r="HPN32" s="733"/>
      <c r="HPO32" s="733"/>
      <c r="HPP32" s="733"/>
      <c r="HPQ32" s="733"/>
      <c r="HPR32" s="733"/>
      <c r="HPS32" s="733"/>
      <c r="HPT32" s="733"/>
      <c r="HPU32" s="733"/>
      <c r="HPV32" s="733"/>
      <c r="HPW32" s="733"/>
      <c r="HPX32" s="733"/>
      <c r="HPY32" s="733"/>
      <c r="HPZ32" s="733"/>
      <c r="HQA32" s="733"/>
      <c r="HQB32" s="733"/>
      <c r="HQC32" s="733"/>
      <c r="HQD32" s="733"/>
      <c r="HQE32" s="733"/>
      <c r="HQF32" s="733"/>
      <c r="HQG32" s="733"/>
      <c r="HQH32" s="733"/>
      <c r="HQI32" s="733"/>
      <c r="HQJ32" s="733"/>
      <c r="HQK32" s="733"/>
      <c r="HQL32" s="733"/>
      <c r="HQM32" s="733"/>
      <c r="HQN32" s="733"/>
      <c r="HQO32" s="733"/>
      <c r="HQP32" s="733"/>
      <c r="HQQ32" s="733"/>
      <c r="HQR32" s="733"/>
      <c r="HQS32" s="733"/>
      <c r="HQT32" s="733"/>
      <c r="HQU32" s="733"/>
      <c r="HQV32" s="733"/>
      <c r="HQW32" s="733"/>
      <c r="HQX32" s="733"/>
      <c r="HQY32" s="733"/>
      <c r="HQZ32" s="733"/>
      <c r="HRA32" s="733"/>
      <c r="HRB32" s="733"/>
      <c r="HRC32" s="733"/>
      <c r="HRD32" s="733"/>
      <c r="HRE32" s="733"/>
      <c r="HRF32" s="733"/>
      <c r="HRG32" s="733"/>
      <c r="HRH32" s="733"/>
      <c r="HRI32" s="733"/>
      <c r="HRJ32" s="733"/>
      <c r="HRK32" s="733"/>
      <c r="HRL32" s="733"/>
      <c r="HRM32" s="733"/>
      <c r="HRN32" s="733"/>
      <c r="HRO32" s="733"/>
      <c r="HRP32" s="733"/>
      <c r="HRQ32" s="733"/>
      <c r="HRR32" s="733"/>
      <c r="HRS32" s="733"/>
      <c r="HRT32" s="733"/>
      <c r="HRU32" s="733"/>
      <c r="HRV32" s="733"/>
      <c r="HRW32" s="733"/>
      <c r="HRX32" s="733"/>
      <c r="HRY32" s="733"/>
      <c r="HRZ32" s="733"/>
      <c r="HSA32" s="733"/>
      <c r="HSB32" s="733"/>
      <c r="HSC32" s="733"/>
      <c r="HSD32" s="733"/>
      <c r="HSE32" s="733"/>
      <c r="HSF32" s="733"/>
      <c r="HSG32" s="733"/>
      <c r="HSH32" s="733"/>
      <c r="HSI32" s="733"/>
      <c r="HSJ32" s="733"/>
      <c r="HSK32" s="733"/>
      <c r="HSL32" s="733"/>
      <c r="HSM32" s="733"/>
      <c r="HSN32" s="733"/>
      <c r="HSO32" s="733"/>
      <c r="HSP32" s="733"/>
      <c r="HSQ32" s="733"/>
      <c r="HSR32" s="733"/>
      <c r="HSS32" s="733"/>
      <c r="HST32" s="733"/>
      <c r="HSU32" s="733"/>
      <c r="HSV32" s="733"/>
      <c r="HSW32" s="733"/>
      <c r="HSX32" s="733"/>
      <c r="HSY32" s="733"/>
      <c r="HSZ32" s="733"/>
      <c r="HTA32" s="733"/>
      <c r="HTB32" s="733"/>
      <c r="HTC32" s="733"/>
      <c r="HTD32" s="733"/>
      <c r="HTE32" s="733"/>
      <c r="HTF32" s="733"/>
      <c r="HTG32" s="733"/>
      <c r="HTH32" s="733"/>
      <c r="HTI32" s="733"/>
      <c r="HTJ32" s="733"/>
      <c r="HTK32" s="733"/>
      <c r="HTL32" s="733"/>
      <c r="HTM32" s="733"/>
      <c r="HTN32" s="733"/>
      <c r="HTO32" s="733"/>
      <c r="HTP32" s="733"/>
      <c r="HTQ32" s="733"/>
      <c r="HTR32" s="733"/>
      <c r="HTS32" s="733"/>
      <c r="HTT32" s="733"/>
      <c r="HTU32" s="733"/>
      <c r="HTV32" s="733"/>
      <c r="HTW32" s="733"/>
      <c r="HTX32" s="733"/>
      <c r="HTY32" s="733"/>
      <c r="HTZ32" s="733"/>
      <c r="HUA32" s="733"/>
      <c r="HUB32" s="733"/>
      <c r="HUC32" s="733"/>
      <c r="HUD32" s="733"/>
      <c r="HUE32" s="733"/>
      <c r="HUF32" s="733"/>
      <c r="HUG32" s="733"/>
      <c r="HUH32" s="733"/>
      <c r="HUI32" s="733"/>
      <c r="HUJ32" s="733"/>
      <c r="HUK32" s="733"/>
      <c r="HUL32" s="733"/>
      <c r="HUM32" s="733"/>
      <c r="HUN32" s="733"/>
      <c r="HUO32" s="733"/>
      <c r="HUP32" s="733"/>
      <c r="HUQ32" s="733"/>
      <c r="HUR32" s="733"/>
      <c r="HUS32" s="733"/>
      <c r="HUT32" s="733"/>
      <c r="HUU32" s="733"/>
      <c r="HUV32" s="733"/>
      <c r="HUW32" s="733"/>
      <c r="HUX32" s="733"/>
      <c r="HUY32" s="733"/>
      <c r="HUZ32" s="733"/>
      <c r="HVA32" s="733"/>
      <c r="HVB32" s="733"/>
      <c r="HVC32" s="733"/>
      <c r="HVD32" s="733"/>
      <c r="HVE32" s="733"/>
      <c r="HVF32" s="733"/>
      <c r="HVG32" s="733"/>
      <c r="HVH32" s="733"/>
      <c r="HVI32" s="733"/>
      <c r="HVJ32" s="733"/>
      <c r="HVK32" s="733"/>
      <c r="HVL32" s="733"/>
      <c r="HVM32" s="733"/>
      <c r="HVN32" s="733"/>
      <c r="HVO32" s="733"/>
      <c r="HVP32" s="733"/>
      <c r="HVQ32" s="733"/>
      <c r="HVR32" s="733"/>
      <c r="HVS32" s="733"/>
      <c r="HVT32" s="733"/>
      <c r="HVU32" s="733"/>
      <c r="HVV32" s="733"/>
      <c r="HVW32" s="733"/>
      <c r="HVX32" s="733"/>
      <c r="HVY32" s="733"/>
      <c r="HVZ32" s="733"/>
      <c r="HWA32" s="733"/>
      <c r="HWB32" s="733"/>
      <c r="HWC32" s="733"/>
      <c r="HWD32" s="733"/>
      <c r="HWE32" s="733"/>
      <c r="HWF32" s="733"/>
      <c r="HWG32" s="733"/>
      <c r="HWH32" s="733"/>
      <c r="HWI32" s="733"/>
      <c r="HWJ32" s="733"/>
      <c r="HWK32" s="733"/>
      <c r="HWL32" s="733"/>
      <c r="HWM32" s="733"/>
      <c r="HWN32" s="733"/>
      <c r="HWO32" s="733"/>
      <c r="HWP32" s="733"/>
      <c r="HWQ32" s="733"/>
      <c r="HWR32" s="733"/>
      <c r="HWS32" s="733"/>
      <c r="HWT32" s="733"/>
      <c r="HWU32" s="733"/>
      <c r="HWV32" s="733"/>
      <c r="HWW32" s="733"/>
      <c r="HWX32" s="733"/>
      <c r="HWY32" s="733"/>
      <c r="HWZ32" s="733"/>
      <c r="HXA32" s="733"/>
      <c r="HXB32" s="733"/>
      <c r="HXC32" s="733"/>
      <c r="HXD32" s="733"/>
      <c r="HXE32" s="733"/>
      <c r="HXF32" s="733"/>
      <c r="HXG32" s="733"/>
      <c r="HXH32" s="733"/>
      <c r="HXI32" s="733"/>
      <c r="HXJ32" s="733"/>
      <c r="HXK32" s="733"/>
      <c r="HXL32" s="733"/>
      <c r="HXM32" s="733"/>
      <c r="HXN32" s="733"/>
      <c r="HXO32" s="733"/>
      <c r="HXP32" s="733"/>
      <c r="HXQ32" s="733"/>
      <c r="HXR32" s="733"/>
      <c r="HXS32" s="733"/>
      <c r="HXT32" s="733"/>
      <c r="HXU32" s="733"/>
      <c r="HXV32" s="733"/>
      <c r="HXW32" s="733"/>
      <c r="HXX32" s="733"/>
      <c r="HXY32" s="733"/>
      <c r="HXZ32" s="733"/>
      <c r="HYA32" s="733"/>
      <c r="HYB32" s="733"/>
      <c r="HYC32" s="733"/>
      <c r="HYD32" s="733"/>
      <c r="HYE32" s="733"/>
      <c r="HYF32" s="733"/>
      <c r="HYG32" s="733"/>
      <c r="HYH32" s="733"/>
      <c r="HYI32" s="733"/>
      <c r="HYJ32" s="733"/>
      <c r="HYK32" s="733"/>
      <c r="HYL32" s="733"/>
      <c r="HYM32" s="733"/>
      <c r="HYN32" s="733"/>
      <c r="HYO32" s="733"/>
      <c r="HYP32" s="733"/>
      <c r="HYQ32" s="733"/>
      <c r="HYR32" s="733"/>
      <c r="HYS32" s="733"/>
      <c r="HYT32" s="733"/>
      <c r="HYU32" s="733"/>
      <c r="HYV32" s="733"/>
      <c r="HYW32" s="733"/>
      <c r="HYX32" s="733"/>
      <c r="HYY32" s="733"/>
      <c r="HYZ32" s="733"/>
      <c r="HZA32" s="733"/>
      <c r="HZB32" s="733"/>
      <c r="HZC32" s="733"/>
      <c r="HZD32" s="733"/>
      <c r="HZE32" s="733"/>
      <c r="HZF32" s="733"/>
      <c r="HZG32" s="733"/>
      <c r="HZH32" s="733"/>
      <c r="HZI32" s="733"/>
      <c r="HZJ32" s="733"/>
      <c r="HZK32" s="733"/>
      <c r="HZL32" s="733"/>
      <c r="HZM32" s="733"/>
      <c r="HZN32" s="733"/>
      <c r="HZO32" s="733"/>
      <c r="HZP32" s="733"/>
      <c r="HZQ32" s="733"/>
      <c r="HZR32" s="733"/>
      <c r="HZS32" s="733"/>
      <c r="HZT32" s="733"/>
      <c r="HZU32" s="733"/>
      <c r="HZV32" s="733"/>
      <c r="HZW32" s="733"/>
      <c r="HZX32" s="733"/>
      <c r="HZY32" s="733"/>
      <c r="HZZ32" s="733"/>
      <c r="IAA32" s="733"/>
      <c r="IAB32" s="733"/>
      <c r="IAC32" s="733"/>
      <c r="IAD32" s="733"/>
      <c r="IAE32" s="733"/>
      <c r="IAF32" s="733"/>
      <c r="IAG32" s="733"/>
      <c r="IAH32" s="733"/>
      <c r="IAI32" s="733"/>
      <c r="IAJ32" s="733"/>
      <c r="IAK32" s="733"/>
      <c r="IAL32" s="733"/>
      <c r="IAM32" s="733"/>
      <c r="IAN32" s="733"/>
      <c r="IAO32" s="733"/>
      <c r="IAP32" s="733"/>
      <c r="IAQ32" s="733"/>
      <c r="IAR32" s="733"/>
      <c r="IAS32" s="733"/>
      <c r="IAT32" s="733"/>
      <c r="IAU32" s="733"/>
      <c r="IAV32" s="733"/>
      <c r="IAW32" s="733"/>
      <c r="IAX32" s="733"/>
      <c r="IAY32" s="733"/>
      <c r="IAZ32" s="733"/>
      <c r="IBA32" s="733"/>
      <c r="IBB32" s="733"/>
      <c r="IBC32" s="733"/>
      <c r="IBD32" s="733"/>
      <c r="IBE32" s="733"/>
      <c r="IBF32" s="733"/>
      <c r="IBG32" s="733"/>
      <c r="IBH32" s="733"/>
      <c r="IBI32" s="733"/>
      <c r="IBJ32" s="733"/>
      <c r="IBK32" s="733"/>
      <c r="IBL32" s="733"/>
      <c r="IBM32" s="733"/>
      <c r="IBN32" s="733"/>
      <c r="IBO32" s="733"/>
      <c r="IBP32" s="733"/>
      <c r="IBQ32" s="733"/>
      <c r="IBR32" s="733"/>
      <c r="IBS32" s="733"/>
      <c r="IBT32" s="733"/>
      <c r="IBU32" s="733"/>
      <c r="IBV32" s="733"/>
      <c r="IBW32" s="733"/>
      <c r="IBX32" s="733"/>
      <c r="IBY32" s="733"/>
      <c r="IBZ32" s="733"/>
      <c r="ICA32" s="733"/>
      <c r="ICB32" s="733"/>
      <c r="ICC32" s="733"/>
      <c r="ICD32" s="733"/>
      <c r="ICE32" s="733"/>
      <c r="ICF32" s="733"/>
      <c r="ICG32" s="733"/>
      <c r="ICH32" s="733"/>
      <c r="ICI32" s="733"/>
      <c r="ICJ32" s="733"/>
      <c r="ICK32" s="733"/>
      <c r="ICL32" s="733"/>
      <c r="ICM32" s="733"/>
      <c r="ICN32" s="733"/>
      <c r="ICO32" s="733"/>
      <c r="ICP32" s="733"/>
      <c r="ICQ32" s="733"/>
      <c r="ICR32" s="733"/>
      <c r="ICS32" s="733"/>
      <c r="ICT32" s="733"/>
      <c r="ICU32" s="733"/>
      <c r="ICV32" s="733"/>
      <c r="ICW32" s="733"/>
      <c r="ICX32" s="733"/>
      <c r="ICY32" s="733"/>
      <c r="ICZ32" s="733"/>
      <c r="IDA32" s="733"/>
      <c r="IDB32" s="733"/>
      <c r="IDC32" s="733"/>
      <c r="IDD32" s="733"/>
      <c r="IDE32" s="733"/>
      <c r="IDF32" s="733"/>
      <c r="IDG32" s="733"/>
      <c r="IDH32" s="733"/>
      <c r="IDI32" s="733"/>
      <c r="IDJ32" s="733"/>
      <c r="IDK32" s="733"/>
      <c r="IDL32" s="733"/>
      <c r="IDM32" s="733"/>
      <c r="IDN32" s="733"/>
      <c r="IDO32" s="733"/>
      <c r="IDP32" s="733"/>
      <c r="IDQ32" s="733"/>
      <c r="IDR32" s="733"/>
      <c r="IDS32" s="733"/>
      <c r="IDT32" s="733"/>
      <c r="IDU32" s="733"/>
      <c r="IDV32" s="733"/>
      <c r="IDW32" s="733"/>
      <c r="IDX32" s="733"/>
      <c r="IDY32" s="733"/>
      <c r="IDZ32" s="733"/>
      <c r="IEA32" s="733"/>
      <c r="IEB32" s="733"/>
      <c r="IEC32" s="733"/>
      <c r="IED32" s="733"/>
      <c r="IEE32" s="733"/>
      <c r="IEF32" s="733"/>
      <c r="IEG32" s="733"/>
      <c r="IEH32" s="733"/>
      <c r="IEI32" s="733"/>
      <c r="IEJ32" s="733"/>
      <c r="IEK32" s="733"/>
      <c r="IEL32" s="733"/>
      <c r="IEM32" s="733"/>
      <c r="IEN32" s="733"/>
      <c r="IEO32" s="733"/>
      <c r="IEP32" s="733"/>
      <c r="IEQ32" s="733"/>
      <c r="IER32" s="733"/>
      <c r="IES32" s="733"/>
      <c r="IET32" s="733"/>
      <c r="IEU32" s="733"/>
      <c r="IEV32" s="733"/>
      <c r="IEW32" s="733"/>
      <c r="IEX32" s="733"/>
      <c r="IEY32" s="733"/>
      <c r="IEZ32" s="733"/>
      <c r="IFA32" s="733"/>
      <c r="IFB32" s="733"/>
      <c r="IFC32" s="733"/>
      <c r="IFD32" s="733"/>
      <c r="IFE32" s="733"/>
      <c r="IFF32" s="733"/>
      <c r="IFG32" s="733"/>
      <c r="IFH32" s="733"/>
      <c r="IFI32" s="733"/>
      <c r="IFJ32" s="733"/>
      <c r="IFK32" s="733"/>
      <c r="IFL32" s="733"/>
      <c r="IFM32" s="733"/>
      <c r="IFN32" s="733"/>
      <c r="IFO32" s="733"/>
      <c r="IFP32" s="733"/>
      <c r="IFQ32" s="733"/>
      <c r="IFR32" s="733"/>
      <c r="IFS32" s="733"/>
      <c r="IFT32" s="733"/>
      <c r="IFU32" s="733"/>
      <c r="IFV32" s="733"/>
      <c r="IFW32" s="733"/>
      <c r="IFX32" s="733"/>
      <c r="IFY32" s="733"/>
      <c r="IFZ32" s="733"/>
      <c r="IGA32" s="733"/>
      <c r="IGB32" s="733"/>
      <c r="IGC32" s="733"/>
      <c r="IGD32" s="733"/>
      <c r="IGE32" s="733"/>
      <c r="IGF32" s="733"/>
      <c r="IGG32" s="733"/>
      <c r="IGH32" s="733"/>
      <c r="IGI32" s="733"/>
      <c r="IGJ32" s="733"/>
      <c r="IGK32" s="733"/>
      <c r="IGL32" s="733"/>
      <c r="IGM32" s="733"/>
      <c r="IGN32" s="733"/>
      <c r="IGO32" s="733"/>
      <c r="IGP32" s="733"/>
      <c r="IGQ32" s="733"/>
      <c r="IGR32" s="733"/>
      <c r="IGS32" s="733"/>
      <c r="IGT32" s="733"/>
      <c r="IGU32" s="733"/>
      <c r="IGV32" s="733"/>
      <c r="IGW32" s="733"/>
      <c r="IGX32" s="733"/>
      <c r="IGY32" s="733"/>
      <c r="IGZ32" s="733"/>
      <c r="IHA32" s="733"/>
      <c r="IHB32" s="733"/>
      <c r="IHC32" s="733"/>
      <c r="IHD32" s="733"/>
      <c r="IHE32" s="733"/>
      <c r="IHF32" s="733"/>
      <c r="IHG32" s="733"/>
      <c r="IHH32" s="733"/>
      <c r="IHI32" s="733"/>
      <c r="IHJ32" s="733"/>
      <c r="IHK32" s="733"/>
      <c r="IHL32" s="733"/>
      <c r="IHM32" s="733"/>
      <c r="IHN32" s="733"/>
      <c r="IHO32" s="733"/>
      <c r="IHP32" s="733"/>
      <c r="IHQ32" s="733"/>
      <c r="IHR32" s="733"/>
      <c r="IHS32" s="733"/>
      <c r="IHT32" s="733"/>
      <c r="IHU32" s="733"/>
      <c r="IHV32" s="733"/>
      <c r="IHW32" s="733"/>
      <c r="IHX32" s="733"/>
      <c r="IHY32" s="733"/>
      <c r="IHZ32" s="733"/>
      <c r="IIA32" s="733"/>
      <c r="IIB32" s="733"/>
      <c r="IIC32" s="733"/>
      <c r="IID32" s="733"/>
      <c r="IIE32" s="733"/>
      <c r="IIF32" s="733"/>
      <c r="IIG32" s="733"/>
      <c r="IIH32" s="733"/>
      <c r="III32" s="733"/>
      <c r="IIJ32" s="733"/>
      <c r="IIK32" s="733"/>
      <c r="IIL32" s="733"/>
      <c r="IIM32" s="733"/>
      <c r="IIN32" s="733"/>
      <c r="IIO32" s="733"/>
      <c r="IIP32" s="733"/>
      <c r="IIQ32" s="733"/>
      <c r="IIR32" s="733"/>
      <c r="IIS32" s="733"/>
      <c r="IIT32" s="733"/>
      <c r="IIU32" s="733"/>
      <c r="IIV32" s="733"/>
      <c r="IIW32" s="733"/>
      <c r="IIX32" s="733"/>
      <c r="IIY32" s="733"/>
      <c r="IIZ32" s="733"/>
      <c r="IJA32" s="733"/>
      <c r="IJB32" s="733"/>
      <c r="IJC32" s="733"/>
      <c r="IJD32" s="733"/>
      <c r="IJE32" s="733"/>
      <c r="IJF32" s="733"/>
      <c r="IJG32" s="733"/>
      <c r="IJH32" s="733"/>
      <c r="IJI32" s="733"/>
      <c r="IJJ32" s="733"/>
      <c r="IJK32" s="733"/>
      <c r="IJL32" s="733"/>
      <c r="IJM32" s="733"/>
      <c r="IJN32" s="733"/>
      <c r="IJO32" s="733"/>
      <c r="IJP32" s="733"/>
      <c r="IJQ32" s="733"/>
      <c r="IJR32" s="733"/>
      <c r="IJS32" s="733"/>
      <c r="IJT32" s="733"/>
      <c r="IJU32" s="733"/>
      <c r="IJV32" s="733"/>
      <c r="IJW32" s="733"/>
      <c r="IJX32" s="733"/>
      <c r="IJY32" s="733"/>
      <c r="IJZ32" s="733"/>
      <c r="IKA32" s="733"/>
      <c r="IKB32" s="733"/>
      <c r="IKC32" s="733"/>
      <c r="IKD32" s="733"/>
      <c r="IKE32" s="733"/>
      <c r="IKF32" s="733"/>
      <c r="IKG32" s="733"/>
      <c r="IKH32" s="733"/>
      <c r="IKI32" s="733"/>
      <c r="IKJ32" s="733"/>
      <c r="IKK32" s="733"/>
      <c r="IKL32" s="733"/>
      <c r="IKM32" s="733"/>
      <c r="IKN32" s="733"/>
      <c r="IKO32" s="733"/>
      <c r="IKP32" s="733"/>
      <c r="IKQ32" s="733"/>
      <c r="IKR32" s="733"/>
      <c r="IKS32" s="733"/>
      <c r="IKT32" s="733"/>
      <c r="IKU32" s="733"/>
      <c r="IKV32" s="733"/>
      <c r="IKW32" s="733"/>
      <c r="IKX32" s="733"/>
      <c r="IKY32" s="733"/>
      <c r="IKZ32" s="733"/>
      <c r="ILA32" s="733"/>
      <c r="ILB32" s="733"/>
      <c r="ILC32" s="733"/>
      <c r="ILD32" s="733"/>
      <c r="ILE32" s="733"/>
      <c r="ILF32" s="733"/>
      <c r="ILG32" s="733"/>
      <c r="ILH32" s="733"/>
      <c r="ILI32" s="733"/>
      <c r="ILJ32" s="733"/>
      <c r="ILK32" s="733"/>
      <c r="ILL32" s="733"/>
      <c r="ILM32" s="733"/>
      <c r="ILN32" s="733"/>
      <c r="ILO32" s="733"/>
      <c r="ILP32" s="733"/>
      <c r="ILQ32" s="733"/>
      <c r="ILR32" s="733"/>
      <c r="ILS32" s="733"/>
      <c r="ILT32" s="733"/>
      <c r="ILU32" s="733"/>
      <c r="ILV32" s="733"/>
      <c r="ILW32" s="733"/>
      <c r="ILX32" s="733"/>
      <c r="ILY32" s="733"/>
      <c r="ILZ32" s="733"/>
      <c r="IMA32" s="733"/>
      <c r="IMB32" s="733"/>
      <c r="IMC32" s="733"/>
      <c r="IMD32" s="733"/>
      <c r="IME32" s="733"/>
      <c r="IMF32" s="733"/>
      <c r="IMG32" s="733"/>
      <c r="IMH32" s="733"/>
      <c r="IMI32" s="733"/>
      <c r="IMJ32" s="733"/>
      <c r="IMK32" s="733"/>
      <c r="IML32" s="733"/>
      <c r="IMM32" s="733"/>
      <c r="IMN32" s="733"/>
      <c r="IMO32" s="733"/>
      <c r="IMP32" s="733"/>
      <c r="IMQ32" s="733"/>
      <c r="IMR32" s="733"/>
      <c r="IMS32" s="733"/>
      <c r="IMT32" s="733"/>
      <c r="IMU32" s="733"/>
      <c r="IMV32" s="733"/>
      <c r="IMW32" s="733"/>
      <c r="IMX32" s="733"/>
      <c r="IMY32" s="733"/>
      <c r="IMZ32" s="733"/>
      <c r="INA32" s="733"/>
      <c r="INB32" s="733"/>
      <c r="INC32" s="733"/>
      <c r="IND32" s="733"/>
      <c r="INE32" s="733"/>
      <c r="INF32" s="733"/>
      <c r="ING32" s="733"/>
      <c r="INH32" s="733"/>
      <c r="INI32" s="733"/>
      <c r="INJ32" s="733"/>
      <c r="INK32" s="733"/>
      <c r="INL32" s="733"/>
      <c r="INM32" s="733"/>
      <c r="INN32" s="733"/>
      <c r="INO32" s="733"/>
      <c r="INP32" s="733"/>
      <c r="INQ32" s="733"/>
      <c r="INR32" s="733"/>
      <c r="INS32" s="733"/>
      <c r="INT32" s="733"/>
      <c r="INU32" s="733"/>
      <c r="INV32" s="733"/>
      <c r="INW32" s="733"/>
      <c r="INX32" s="733"/>
      <c r="INY32" s="733"/>
      <c r="INZ32" s="733"/>
      <c r="IOA32" s="733"/>
      <c r="IOB32" s="733"/>
      <c r="IOC32" s="733"/>
      <c r="IOD32" s="733"/>
      <c r="IOE32" s="733"/>
      <c r="IOF32" s="733"/>
      <c r="IOG32" s="733"/>
      <c r="IOH32" s="733"/>
      <c r="IOI32" s="733"/>
      <c r="IOJ32" s="733"/>
      <c r="IOK32" s="733"/>
      <c r="IOL32" s="733"/>
      <c r="IOM32" s="733"/>
      <c r="ION32" s="733"/>
      <c r="IOO32" s="733"/>
      <c r="IOP32" s="733"/>
      <c r="IOQ32" s="733"/>
      <c r="IOR32" s="733"/>
      <c r="IOS32" s="733"/>
      <c r="IOT32" s="733"/>
      <c r="IOU32" s="733"/>
      <c r="IOV32" s="733"/>
      <c r="IOW32" s="733"/>
      <c r="IOX32" s="733"/>
      <c r="IOY32" s="733"/>
      <c r="IOZ32" s="733"/>
      <c r="IPA32" s="733"/>
      <c r="IPB32" s="733"/>
      <c r="IPC32" s="733"/>
      <c r="IPD32" s="733"/>
      <c r="IPE32" s="733"/>
      <c r="IPF32" s="733"/>
      <c r="IPG32" s="733"/>
      <c r="IPH32" s="733"/>
      <c r="IPI32" s="733"/>
      <c r="IPJ32" s="733"/>
      <c r="IPK32" s="733"/>
      <c r="IPL32" s="733"/>
      <c r="IPM32" s="733"/>
      <c r="IPN32" s="733"/>
      <c r="IPO32" s="733"/>
      <c r="IPP32" s="733"/>
      <c r="IPQ32" s="733"/>
      <c r="IPR32" s="733"/>
      <c r="IPS32" s="733"/>
      <c r="IPT32" s="733"/>
      <c r="IPU32" s="733"/>
      <c r="IPV32" s="733"/>
      <c r="IPW32" s="733"/>
      <c r="IPX32" s="733"/>
      <c r="IPY32" s="733"/>
      <c r="IPZ32" s="733"/>
      <c r="IQA32" s="733"/>
      <c r="IQB32" s="733"/>
      <c r="IQC32" s="733"/>
      <c r="IQD32" s="733"/>
      <c r="IQE32" s="733"/>
      <c r="IQF32" s="733"/>
      <c r="IQG32" s="733"/>
      <c r="IQH32" s="733"/>
      <c r="IQI32" s="733"/>
      <c r="IQJ32" s="733"/>
      <c r="IQK32" s="733"/>
      <c r="IQL32" s="733"/>
      <c r="IQM32" s="733"/>
      <c r="IQN32" s="733"/>
      <c r="IQO32" s="733"/>
      <c r="IQP32" s="733"/>
      <c r="IQQ32" s="733"/>
      <c r="IQR32" s="733"/>
      <c r="IQS32" s="733"/>
      <c r="IQT32" s="733"/>
      <c r="IQU32" s="733"/>
      <c r="IQV32" s="733"/>
      <c r="IQW32" s="733"/>
      <c r="IQX32" s="733"/>
      <c r="IQY32" s="733"/>
      <c r="IQZ32" s="733"/>
      <c r="IRA32" s="733"/>
      <c r="IRB32" s="733"/>
      <c r="IRC32" s="733"/>
      <c r="IRD32" s="733"/>
      <c r="IRE32" s="733"/>
      <c r="IRF32" s="733"/>
      <c r="IRG32" s="733"/>
      <c r="IRH32" s="733"/>
      <c r="IRI32" s="733"/>
      <c r="IRJ32" s="733"/>
      <c r="IRK32" s="733"/>
      <c r="IRL32" s="733"/>
      <c r="IRM32" s="733"/>
      <c r="IRN32" s="733"/>
      <c r="IRO32" s="733"/>
      <c r="IRP32" s="733"/>
      <c r="IRQ32" s="733"/>
      <c r="IRR32" s="733"/>
      <c r="IRS32" s="733"/>
      <c r="IRT32" s="733"/>
      <c r="IRU32" s="733"/>
      <c r="IRV32" s="733"/>
      <c r="IRW32" s="733"/>
      <c r="IRX32" s="733"/>
      <c r="IRY32" s="733"/>
      <c r="IRZ32" s="733"/>
      <c r="ISA32" s="733"/>
      <c r="ISB32" s="733"/>
      <c r="ISC32" s="733"/>
      <c r="ISD32" s="733"/>
      <c r="ISE32" s="733"/>
      <c r="ISF32" s="733"/>
      <c r="ISG32" s="733"/>
      <c r="ISH32" s="733"/>
      <c r="ISI32" s="733"/>
      <c r="ISJ32" s="733"/>
      <c r="ISK32" s="733"/>
      <c r="ISL32" s="733"/>
      <c r="ISM32" s="733"/>
      <c r="ISN32" s="733"/>
      <c r="ISO32" s="733"/>
      <c r="ISP32" s="733"/>
      <c r="ISQ32" s="733"/>
      <c r="ISR32" s="733"/>
      <c r="ISS32" s="733"/>
      <c r="IST32" s="733"/>
      <c r="ISU32" s="733"/>
      <c r="ISV32" s="733"/>
      <c r="ISW32" s="733"/>
      <c r="ISX32" s="733"/>
      <c r="ISY32" s="733"/>
      <c r="ISZ32" s="733"/>
      <c r="ITA32" s="733"/>
      <c r="ITB32" s="733"/>
      <c r="ITC32" s="733"/>
      <c r="ITD32" s="733"/>
      <c r="ITE32" s="733"/>
      <c r="ITF32" s="733"/>
      <c r="ITG32" s="733"/>
      <c r="ITH32" s="733"/>
      <c r="ITI32" s="733"/>
      <c r="ITJ32" s="733"/>
      <c r="ITK32" s="733"/>
      <c r="ITL32" s="733"/>
      <c r="ITM32" s="733"/>
      <c r="ITN32" s="733"/>
      <c r="ITO32" s="733"/>
      <c r="ITP32" s="733"/>
      <c r="ITQ32" s="733"/>
      <c r="ITR32" s="733"/>
      <c r="ITS32" s="733"/>
      <c r="ITT32" s="733"/>
      <c r="ITU32" s="733"/>
      <c r="ITV32" s="733"/>
      <c r="ITW32" s="733"/>
      <c r="ITX32" s="733"/>
      <c r="ITY32" s="733"/>
      <c r="ITZ32" s="733"/>
      <c r="IUA32" s="733"/>
      <c r="IUB32" s="733"/>
      <c r="IUC32" s="733"/>
      <c r="IUD32" s="733"/>
      <c r="IUE32" s="733"/>
      <c r="IUF32" s="733"/>
      <c r="IUG32" s="733"/>
      <c r="IUH32" s="733"/>
      <c r="IUI32" s="733"/>
      <c r="IUJ32" s="733"/>
      <c r="IUK32" s="733"/>
      <c r="IUL32" s="733"/>
      <c r="IUM32" s="733"/>
      <c r="IUN32" s="733"/>
      <c r="IUO32" s="733"/>
      <c r="IUP32" s="733"/>
      <c r="IUQ32" s="733"/>
      <c r="IUR32" s="733"/>
      <c r="IUS32" s="733"/>
      <c r="IUT32" s="733"/>
      <c r="IUU32" s="733"/>
      <c r="IUV32" s="733"/>
      <c r="IUW32" s="733"/>
      <c r="IUX32" s="733"/>
      <c r="IUY32" s="733"/>
      <c r="IUZ32" s="733"/>
      <c r="IVA32" s="733"/>
      <c r="IVB32" s="733"/>
      <c r="IVC32" s="733"/>
      <c r="IVD32" s="733"/>
      <c r="IVE32" s="733"/>
      <c r="IVF32" s="733"/>
      <c r="IVG32" s="733"/>
      <c r="IVH32" s="733"/>
      <c r="IVI32" s="733"/>
      <c r="IVJ32" s="733"/>
      <c r="IVK32" s="733"/>
      <c r="IVL32" s="733"/>
      <c r="IVM32" s="733"/>
      <c r="IVN32" s="733"/>
      <c r="IVO32" s="733"/>
      <c r="IVP32" s="733"/>
      <c r="IVQ32" s="733"/>
      <c r="IVR32" s="733"/>
      <c r="IVS32" s="733"/>
      <c r="IVT32" s="733"/>
      <c r="IVU32" s="733"/>
      <c r="IVV32" s="733"/>
      <c r="IVW32" s="733"/>
      <c r="IVX32" s="733"/>
      <c r="IVY32" s="733"/>
      <c r="IVZ32" s="733"/>
      <c r="IWA32" s="733"/>
      <c r="IWB32" s="733"/>
      <c r="IWC32" s="733"/>
      <c r="IWD32" s="733"/>
      <c r="IWE32" s="733"/>
      <c r="IWF32" s="733"/>
      <c r="IWG32" s="733"/>
      <c r="IWH32" s="733"/>
      <c r="IWI32" s="733"/>
      <c r="IWJ32" s="733"/>
      <c r="IWK32" s="733"/>
      <c r="IWL32" s="733"/>
      <c r="IWM32" s="733"/>
      <c r="IWN32" s="733"/>
      <c r="IWO32" s="733"/>
      <c r="IWP32" s="733"/>
      <c r="IWQ32" s="733"/>
      <c r="IWR32" s="733"/>
      <c r="IWS32" s="733"/>
      <c r="IWT32" s="733"/>
      <c r="IWU32" s="733"/>
      <c r="IWV32" s="733"/>
      <c r="IWW32" s="733"/>
      <c r="IWX32" s="733"/>
      <c r="IWY32" s="733"/>
      <c r="IWZ32" s="733"/>
      <c r="IXA32" s="733"/>
      <c r="IXB32" s="733"/>
      <c r="IXC32" s="733"/>
      <c r="IXD32" s="733"/>
      <c r="IXE32" s="733"/>
      <c r="IXF32" s="733"/>
      <c r="IXG32" s="733"/>
      <c r="IXH32" s="733"/>
      <c r="IXI32" s="733"/>
      <c r="IXJ32" s="733"/>
      <c r="IXK32" s="733"/>
      <c r="IXL32" s="733"/>
      <c r="IXM32" s="733"/>
      <c r="IXN32" s="733"/>
      <c r="IXO32" s="733"/>
      <c r="IXP32" s="733"/>
      <c r="IXQ32" s="733"/>
      <c r="IXR32" s="733"/>
      <c r="IXS32" s="733"/>
      <c r="IXT32" s="733"/>
      <c r="IXU32" s="733"/>
      <c r="IXV32" s="733"/>
      <c r="IXW32" s="733"/>
      <c r="IXX32" s="733"/>
      <c r="IXY32" s="733"/>
      <c r="IXZ32" s="733"/>
      <c r="IYA32" s="733"/>
      <c r="IYB32" s="733"/>
      <c r="IYC32" s="733"/>
      <c r="IYD32" s="733"/>
      <c r="IYE32" s="733"/>
      <c r="IYF32" s="733"/>
      <c r="IYG32" s="733"/>
      <c r="IYH32" s="733"/>
      <c r="IYI32" s="733"/>
      <c r="IYJ32" s="733"/>
      <c r="IYK32" s="733"/>
      <c r="IYL32" s="733"/>
      <c r="IYM32" s="733"/>
      <c r="IYN32" s="733"/>
      <c r="IYO32" s="733"/>
      <c r="IYP32" s="733"/>
      <c r="IYQ32" s="733"/>
      <c r="IYR32" s="733"/>
      <c r="IYS32" s="733"/>
      <c r="IYT32" s="733"/>
      <c r="IYU32" s="733"/>
      <c r="IYV32" s="733"/>
      <c r="IYW32" s="733"/>
      <c r="IYX32" s="733"/>
      <c r="IYY32" s="733"/>
      <c r="IYZ32" s="733"/>
      <c r="IZA32" s="733"/>
      <c r="IZB32" s="733"/>
      <c r="IZC32" s="733"/>
      <c r="IZD32" s="733"/>
      <c r="IZE32" s="733"/>
      <c r="IZF32" s="733"/>
      <c r="IZG32" s="733"/>
      <c r="IZH32" s="733"/>
      <c r="IZI32" s="733"/>
      <c r="IZJ32" s="733"/>
      <c r="IZK32" s="733"/>
      <c r="IZL32" s="733"/>
      <c r="IZM32" s="733"/>
      <c r="IZN32" s="733"/>
      <c r="IZO32" s="733"/>
      <c r="IZP32" s="733"/>
      <c r="IZQ32" s="733"/>
      <c r="IZR32" s="733"/>
      <c r="IZS32" s="733"/>
      <c r="IZT32" s="733"/>
      <c r="IZU32" s="733"/>
      <c r="IZV32" s="733"/>
      <c r="IZW32" s="733"/>
      <c r="IZX32" s="733"/>
      <c r="IZY32" s="733"/>
      <c r="IZZ32" s="733"/>
      <c r="JAA32" s="733"/>
      <c r="JAB32" s="733"/>
      <c r="JAC32" s="733"/>
      <c r="JAD32" s="733"/>
      <c r="JAE32" s="733"/>
      <c r="JAF32" s="733"/>
      <c r="JAG32" s="733"/>
      <c r="JAH32" s="733"/>
      <c r="JAI32" s="733"/>
      <c r="JAJ32" s="733"/>
      <c r="JAK32" s="733"/>
      <c r="JAL32" s="733"/>
      <c r="JAM32" s="733"/>
      <c r="JAN32" s="733"/>
      <c r="JAO32" s="733"/>
      <c r="JAP32" s="733"/>
      <c r="JAQ32" s="733"/>
      <c r="JAR32" s="733"/>
      <c r="JAS32" s="733"/>
      <c r="JAT32" s="733"/>
      <c r="JAU32" s="733"/>
      <c r="JAV32" s="733"/>
      <c r="JAW32" s="733"/>
      <c r="JAX32" s="733"/>
      <c r="JAY32" s="733"/>
      <c r="JAZ32" s="733"/>
      <c r="JBA32" s="733"/>
      <c r="JBB32" s="733"/>
      <c r="JBC32" s="733"/>
      <c r="JBD32" s="733"/>
      <c r="JBE32" s="733"/>
      <c r="JBF32" s="733"/>
      <c r="JBG32" s="733"/>
      <c r="JBH32" s="733"/>
      <c r="JBI32" s="733"/>
      <c r="JBJ32" s="733"/>
      <c r="JBK32" s="733"/>
      <c r="JBL32" s="733"/>
      <c r="JBM32" s="733"/>
      <c r="JBN32" s="733"/>
      <c r="JBO32" s="733"/>
      <c r="JBP32" s="733"/>
      <c r="JBQ32" s="733"/>
      <c r="JBR32" s="733"/>
      <c r="JBS32" s="733"/>
      <c r="JBT32" s="733"/>
      <c r="JBU32" s="733"/>
      <c r="JBV32" s="733"/>
      <c r="JBW32" s="733"/>
      <c r="JBX32" s="733"/>
      <c r="JBY32" s="733"/>
      <c r="JBZ32" s="733"/>
      <c r="JCA32" s="733"/>
      <c r="JCB32" s="733"/>
      <c r="JCC32" s="733"/>
      <c r="JCD32" s="733"/>
      <c r="JCE32" s="733"/>
      <c r="JCF32" s="733"/>
      <c r="JCG32" s="733"/>
      <c r="JCH32" s="733"/>
      <c r="JCI32" s="733"/>
      <c r="JCJ32" s="733"/>
      <c r="JCK32" s="733"/>
      <c r="JCL32" s="733"/>
      <c r="JCM32" s="733"/>
      <c r="JCN32" s="733"/>
      <c r="JCO32" s="733"/>
      <c r="JCP32" s="733"/>
      <c r="JCQ32" s="733"/>
      <c r="JCR32" s="733"/>
      <c r="JCS32" s="733"/>
      <c r="JCT32" s="733"/>
      <c r="JCU32" s="733"/>
      <c r="JCV32" s="733"/>
      <c r="JCW32" s="733"/>
      <c r="JCX32" s="733"/>
      <c r="JCY32" s="733"/>
      <c r="JCZ32" s="733"/>
      <c r="JDA32" s="733"/>
      <c r="JDB32" s="733"/>
      <c r="JDC32" s="733"/>
      <c r="JDD32" s="733"/>
      <c r="JDE32" s="733"/>
      <c r="JDF32" s="733"/>
      <c r="JDG32" s="733"/>
      <c r="JDH32" s="733"/>
      <c r="JDI32" s="733"/>
      <c r="JDJ32" s="733"/>
      <c r="JDK32" s="733"/>
      <c r="JDL32" s="733"/>
      <c r="JDM32" s="733"/>
      <c r="JDN32" s="733"/>
      <c r="JDO32" s="733"/>
      <c r="JDP32" s="733"/>
      <c r="JDQ32" s="733"/>
      <c r="JDR32" s="733"/>
      <c r="JDS32" s="733"/>
      <c r="JDT32" s="733"/>
      <c r="JDU32" s="733"/>
      <c r="JDV32" s="733"/>
      <c r="JDW32" s="733"/>
      <c r="JDX32" s="733"/>
      <c r="JDY32" s="733"/>
      <c r="JDZ32" s="733"/>
      <c r="JEA32" s="733"/>
      <c r="JEB32" s="733"/>
      <c r="JEC32" s="733"/>
      <c r="JED32" s="733"/>
      <c r="JEE32" s="733"/>
      <c r="JEF32" s="733"/>
      <c r="JEG32" s="733"/>
      <c r="JEH32" s="733"/>
      <c r="JEI32" s="733"/>
      <c r="JEJ32" s="733"/>
      <c r="JEK32" s="733"/>
      <c r="JEL32" s="733"/>
      <c r="JEM32" s="733"/>
      <c r="JEN32" s="733"/>
      <c r="JEO32" s="733"/>
      <c r="JEP32" s="733"/>
      <c r="JEQ32" s="733"/>
      <c r="JER32" s="733"/>
      <c r="JES32" s="733"/>
      <c r="JET32" s="733"/>
      <c r="JEU32" s="733"/>
      <c r="JEV32" s="733"/>
      <c r="JEW32" s="733"/>
      <c r="JEX32" s="733"/>
      <c r="JEY32" s="733"/>
      <c r="JEZ32" s="733"/>
      <c r="JFA32" s="733"/>
      <c r="JFB32" s="733"/>
      <c r="JFC32" s="733"/>
      <c r="JFD32" s="733"/>
      <c r="JFE32" s="733"/>
      <c r="JFF32" s="733"/>
      <c r="JFG32" s="733"/>
      <c r="JFH32" s="733"/>
      <c r="JFI32" s="733"/>
      <c r="JFJ32" s="733"/>
      <c r="JFK32" s="733"/>
      <c r="JFL32" s="733"/>
      <c r="JFM32" s="733"/>
      <c r="JFN32" s="733"/>
      <c r="JFO32" s="733"/>
      <c r="JFP32" s="733"/>
      <c r="JFQ32" s="733"/>
      <c r="JFR32" s="733"/>
      <c r="JFS32" s="733"/>
      <c r="JFT32" s="733"/>
      <c r="JFU32" s="733"/>
      <c r="JFV32" s="733"/>
      <c r="JFW32" s="733"/>
      <c r="JFX32" s="733"/>
      <c r="JFY32" s="733"/>
      <c r="JFZ32" s="733"/>
      <c r="JGA32" s="733"/>
      <c r="JGB32" s="733"/>
      <c r="JGC32" s="733"/>
      <c r="JGD32" s="733"/>
      <c r="JGE32" s="733"/>
      <c r="JGF32" s="733"/>
      <c r="JGG32" s="733"/>
      <c r="JGH32" s="733"/>
      <c r="JGI32" s="733"/>
      <c r="JGJ32" s="733"/>
      <c r="JGK32" s="733"/>
      <c r="JGL32" s="733"/>
      <c r="JGM32" s="733"/>
      <c r="JGN32" s="733"/>
      <c r="JGO32" s="733"/>
      <c r="JGP32" s="733"/>
      <c r="JGQ32" s="733"/>
      <c r="JGR32" s="733"/>
      <c r="JGS32" s="733"/>
      <c r="JGT32" s="733"/>
      <c r="JGU32" s="733"/>
      <c r="JGV32" s="733"/>
      <c r="JGW32" s="733"/>
      <c r="JGX32" s="733"/>
      <c r="JGY32" s="733"/>
      <c r="JGZ32" s="733"/>
      <c r="JHA32" s="733"/>
      <c r="JHB32" s="733"/>
      <c r="JHC32" s="733"/>
      <c r="JHD32" s="733"/>
      <c r="JHE32" s="733"/>
      <c r="JHF32" s="733"/>
      <c r="JHG32" s="733"/>
      <c r="JHH32" s="733"/>
      <c r="JHI32" s="733"/>
      <c r="JHJ32" s="733"/>
      <c r="JHK32" s="733"/>
      <c r="JHL32" s="733"/>
      <c r="JHM32" s="733"/>
      <c r="JHN32" s="733"/>
      <c r="JHO32" s="733"/>
      <c r="JHP32" s="733"/>
      <c r="JHQ32" s="733"/>
      <c r="JHR32" s="733"/>
      <c r="JHS32" s="733"/>
      <c r="JHT32" s="733"/>
      <c r="JHU32" s="733"/>
      <c r="JHV32" s="733"/>
      <c r="JHW32" s="733"/>
      <c r="JHX32" s="733"/>
      <c r="JHY32" s="733"/>
      <c r="JHZ32" s="733"/>
      <c r="JIA32" s="733"/>
      <c r="JIB32" s="733"/>
      <c r="JIC32" s="733"/>
      <c r="JID32" s="733"/>
      <c r="JIE32" s="733"/>
      <c r="JIF32" s="733"/>
      <c r="JIG32" s="733"/>
      <c r="JIH32" s="733"/>
      <c r="JII32" s="733"/>
      <c r="JIJ32" s="733"/>
      <c r="JIK32" s="733"/>
      <c r="JIL32" s="733"/>
      <c r="JIM32" s="733"/>
      <c r="JIN32" s="733"/>
      <c r="JIO32" s="733"/>
      <c r="JIP32" s="733"/>
      <c r="JIQ32" s="733"/>
      <c r="JIR32" s="733"/>
      <c r="JIS32" s="733"/>
      <c r="JIT32" s="733"/>
      <c r="JIU32" s="733"/>
      <c r="JIV32" s="733"/>
      <c r="JIW32" s="733"/>
      <c r="JIX32" s="733"/>
      <c r="JIY32" s="733"/>
      <c r="JIZ32" s="733"/>
      <c r="JJA32" s="733"/>
      <c r="JJB32" s="733"/>
      <c r="JJC32" s="733"/>
      <c r="JJD32" s="733"/>
      <c r="JJE32" s="733"/>
      <c r="JJF32" s="733"/>
      <c r="JJG32" s="733"/>
      <c r="JJH32" s="733"/>
      <c r="JJI32" s="733"/>
      <c r="JJJ32" s="733"/>
      <c r="JJK32" s="733"/>
      <c r="JJL32" s="733"/>
      <c r="JJM32" s="733"/>
      <c r="JJN32" s="733"/>
      <c r="JJO32" s="733"/>
      <c r="JJP32" s="733"/>
      <c r="JJQ32" s="733"/>
      <c r="JJR32" s="733"/>
      <c r="JJS32" s="733"/>
      <c r="JJT32" s="733"/>
      <c r="JJU32" s="733"/>
      <c r="JJV32" s="733"/>
      <c r="JJW32" s="733"/>
      <c r="JJX32" s="733"/>
      <c r="JJY32" s="733"/>
      <c r="JJZ32" s="733"/>
      <c r="JKA32" s="733"/>
      <c r="JKB32" s="733"/>
      <c r="JKC32" s="733"/>
      <c r="JKD32" s="733"/>
      <c r="JKE32" s="733"/>
      <c r="JKF32" s="733"/>
      <c r="JKG32" s="733"/>
      <c r="JKH32" s="733"/>
      <c r="JKI32" s="733"/>
      <c r="JKJ32" s="733"/>
      <c r="JKK32" s="733"/>
      <c r="JKL32" s="733"/>
      <c r="JKM32" s="733"/>
      <c r="JKN32" s="733"/>
      <c r="JKO32" s="733"/>
      <c r="JKP32" s="733"/>
      <c r="JKQ32" s="733"/>
      <c r="JKR32" s="733"/>
      <c r="JKS32" s="733"/>
      <c r="JKT32" s="733"/>
      <c r="JKU32" s="733"/>
      <c r="JKV32" s="733"/>
      <c r="JKW32" s="733"/>
      <c r="JKX32" s="733"/>
      <c r="JKY32" s="733"/>
      <c r="JKZ32" s="733"/>
      <c r="JLA32" s="733"/>
      <c r="JLB32" s="733"/>
      <c r="JLC32" s="733"/>
      <c r="JLD32" s="733"/>
      <c r="JLE32" s="733"/>
      <c r="JLF32" s="733"/>
      <c r="JLG32" s="733"/>
      <c r="JLH32" s="733"/>
      <c r="JLI32" s="733"/>
      <c r="JLJ32" s="733"/>
      <c r="JLK32" s="733"/>
      <c r="JLL32" s="733"/>
      <c r="JLM32" s="733"/>
      <c r="JLN32" s="733"/>
      <c r="JLO32" s="733"/>
      <c r="JLP32" s="733"/>
      <c r="JLQ32" s="733"/>
      <c r="JLR32" s="733"/>
      <c r="JLS32" s="733"/>
      <c r="JLT32" s="733"/>
      <c r="JLU32" s="733"/>
      <c r="JLV32" s="733"/>
      <c r="JLW32" s="733"/>
      <c r="JLX32" s="733"/>
      <c r="JLY32" s="733"/>
      <c r="JLZ32" s="733"/>
      <c r="JMA32" s="733"/>
      <c r="JMB32" s="733"/>
      <c r="JMC32" s="733"/>
      <c r="JMD32" s="733"/>
      <c r="JME32" s="733"/>
      <c r="JMF32" s="733"/>
      <c r="JMG32" s="733"/>
      <c r="JMH32" s="733"/>
      <c r="JMI32" s="733"/>
      <c r="JMJ32" s="733"/>
      <c r="JMK32" s="733"/>
      <c r="JML32" s="733"/>
      <c r="JMM32" s="733"/>
      <c r="JMN32" s="733"/>
      <c r="JMO32" s="733"/>
      <c r="JMP32" s="733"/>
      <c r="JMQ32" s="733"/>
      <c r="JMR32" s="733"/>
      <c r="JMS32" s="733"/>
      <c r="JMT32" s="733"/>
      <c r="JMU32" s="733"/>
      <c r="JMV32" s="733"/>
      <c r="JMW32" s="733"/>
      <c r="JMX32" s="733"/>
      <c r="JMY32" s="733"/>
      <c r="JMZ32" s="733"/>
      <c r="JNA32" s="733"/>
      <c r="JNB32" s="733"/>
      <c r="JNC32" s="733"/>
      <c r="JND32" s="733"/>
      <c r="JNE32" s="733"/>
      <c r="JNF32" s="733"/>
      <c r="JNG32" s="733"/>
      <c r="JNH32" s="733"/>
      <c r="JNI32" s="733"/>
      <c r="JNJ32" s="733"/>
      <c r="JNK32" s="733"/>
      <c r="JNL32" s="733"/>
      <c r="JNM32" s="733"/>
      <c r="JNN32" s="733"/>
      <c r="JNO32" s="733"/>
      <c r="JNP32" s="733"/>
      <c r="JNQ32" s="733"/>
      <c r="JNR32" s="733"/>
      <c r="JNS32" s="733"/>
      <c r="JNT32" s="733"/>
      <c r="JNU32" s="733"/>
      <c r="JNV32" s="733"/>
      <c r="JNW32" s="733"/>
      <c r="JNX32" s="733"/>
      <c r="JNY32" s="733"/>
      <c r="JNZ32" s="733"/>
      <c r="JOA32" s="733"/>
      <c r="JOB32" s="733"/>
      <c r="JOC32" s="733"/>
      <c r="JOD32" s="733"/>
      <c r="JOE32" s="733"/>
      <c r="JOF32" s="733"/>
      <c r="JOG32" s="733"/>
      <c r="JOH32" s="733"/>
      <c r="JOI32" s="733"/>
      <c r="JOJ32" s="733"/>
      <c r="JOK32" s="733"/>
      <c r="JOL32" s="733"/>
      <c r="JOM32" s="733"/>
      <c r="JON32" s="733"/>
      <c r="JOO32" s="733"/>
      <c r="JOP32" s="733"/>
      <c r="JOQ32" s="733"/>
      <c r="JOR32" s="733"/>
      <c r="JOS32" s="733"/>
      <c r="JOT32" s="733"/>
      <c r="JOU32" s="733"/>
      <c r="JOV32" s="733"/>
      <c r="JOW32" s="733"/>
      <c r="JOX32" s="733"/>
      <c r="JOY32" s="733"/>
      <c r="JOZ32" s="733"/>
      <c r="JPA32" s="733"/>
      <c r="JPB32" s="733"/>
      <c r="JPC32" s="733"/>
      <c r="JPD32" s="733"/>
      <c r="JPE32" s="733"/>
      <c r="JPF32" s="733"/>
      <c r="JPG32" s="733"/>
      <c r="JPH32" s="733"/>
      <c r="JPI32" s="733"/>
      <c r="JPJ32" s="733"/>
      <c r="JPK32" s="733"/>
      <c r="JPL32" s="733"/>
      <c r="JPM32" s="733"/>
      <c r="JPN32" s="733"/>
      <c r="JPO32" s="733"/>
      <c r="JPP32" s="733"/>
      <c r="JPQ32" s="733"/>
      <c r="JPR32" s="733"/>
      <c r="JPS32" s="733"/>
      <c r="JPT32" s="733"/>
      <c r="JPU32" s="733"/>
      <c r="JPV32" s="733"/>
      <c r="JPW32" s="733"/>
      <c r="JPX32" s="733"/>
      <c r="JPY32" s="733"/>
      <c r="JPZ32" s="733"/>
      <c r="JQA32" s="733"/>
      <c r="JQB32" s="733"/>
      <c r="JQC32" s="733"/>
      <c r="JQD32" s="733"/>
      <c r="JQE32" s="733"/>
      <c r="JQF32" s="733"/>
      <c r="JQG32" s="733"/>
      <c r="JQH32" s="733"/>
      <c r="JQI32" s="733"/>
      <c r="JQJ32" s="733"/>
      <c r="JQK32" s="733"/>
      <c r="JQL32" s="733"/>
      <c r="JQM32" s="733"/>
      <c r="JQN32" s="733"/>
      <c r="JQO32" s="733"/>
      <c r="JQP32" s="733"/>
      <c r="JQQ32" s="733"/>
      <c r="JQR32" s="733"/>
      <c r="JQS32" s="733"/>
      <c r="JQT32" s="733"/>
      <c r="JQU32" s="733"/>
      <c r="JQV32" s="733"/>
      <c r="JQW32" s="733"/>
      <c r="JQX32" s="733"/>
      <c r="JQY32" s="733"/>
      <c r="JQZ32" s="733"/>
      <c r="JRA32" s="733"/>
      <c r="JRB32" s="733"/>
      <c r="JRC32" s="733"/>
      <c r="JRD32" s="733"/>
      <c r="JRE32" s="733"/>
      <c r="JRF32" s="733"/>
      <c r="JRG32" s="733"/>
      <c r="JRH32" s="733"/>
      <c r="JRI32" s="733"/>
      <c r="JRJ32" s="733"/>
      <c r="JRK32" s="733"/>
      <c r="JRL32" s="733"/>
      <c r="JRM32" s="733"/>
      <c r="JRN32" s="733"/>
      <c r="JRO32" s="733"/>
      <c r="JRP32" s="733"/>
      <c r="JRQ32" s="733"/>
      <c r="JRR32" s="733"/>
      <c r="JRS32" s="733"/>
      <c r="JRT32" s="733"/>
      <c r="JRU32" s="733"/>
      <c r="JRV32" s="733"/>
      <c r="JRW32" s="733"/>
      <c r="JRX32" s="733"/>
      <c r="JRY32" s="733"/>
      <c r="JRZ32" s="733"/>
      <c r="JSA32" s="733"/>
      <c r="JSB32" s="733"/>
      <c r="JSC32" s="733"/>
      <c r="JSD32" s="733"/>
      <c r="JSE32" s="733"/>
      <c r="JSF32" s="733"/>
      <c r="JSG32" s="733"/>
      <c r="JSH32" s="733"/>
      <c r="JSI32" s="733"/>
      <c r="JSJ32" s="733"/>
      <c r="JSK32" s="733"/>
      <c r="JSL32" s="733"/>
      <c r="JSM32" s="733"/>
      <c r="JSN32" s="733"/>
      <c r="JSO32" s="733"/>
      <c r="JSP32" s="733"/>
      <c r="JSQ32" s="733"/>
      <c r="JSR32" s="733"/>
      <c r="JSS32" s="733"/>
      <c r="JST32" s="733"/>
      <c r="JSU32" s="733"/>
      <c r="JSV32" s="733"/>
      <c r="JSW32" s="733"/>
      <c r="JSX32" s="733"/>
      <c r="JSY32" s="733"/>
      <c r="JSZ32" s="733"/>
      <c r="JTA32" s="733"/>
      <c r="JTB32" s="733"/>
      <c r="JTC32" s="733"/>
      <c r="JTD32" s="733"/>
      <c r="JTE32" s="733"/>
      <c r="JTF32" s="733"/>
      <c r="JTG32" s="733"/>
      <c r="JTH32" s="733"/>
      <c r="JTI32" s="733"/>
      <c r="JTJ32" s="733"/>
      <c r="JTK32" s="733"/>
      <c r="JTL32" s="733"/>
      <c r="JTM32" s="733"/>
      <c r="JTN32" s="733"/>
      <c r="JTO32" s="733"/>
      <c r="JTP32" s="733"/>
      <c r="JTQ32" s="733"/>
      <c r="JTR32" s="733"/>
      <c r="JTS32" s="733"/>
      <c r="JTT32" s="733"/>
      <c r="JTU32" s="733"/>
      <c r="JTV32" s="733"/>
      <c r="JTW32" s="733"/>
      <c r="JTX32" s="733"/>
      <c r="JTY32" s="733"/>
      <c r="JTZ32" s="733"/>
      <c r="JUA32" s="733"/>
      <c r="JUB32" s="733"/>
      <c r="JUC32" s="733"/>
      <c r="JUD32" s="733"/>
      <c r="JUE32" s="733"/>
      <c r="JUF32" s="733"/>
      <c r="JUG32" s="733"/>
      <c r="JUH32" s="733"/>
      <c r="JUI32" s="733"/>
      <c r="JUJ32" s="733"/>
      <c r="JUK32" s="733"/>
      <c r="JUL32" s="733"/>
      <c r="JUM32" s="733"/>
      <c r="JUN32" s="733"/>
      <c r="JUO32" s="733"/>
      <c r="JUP32" s="733"/>
      <c r="JUQ32" s="733"/>
      <c r="JUR32" s="733"/>
      <c r="JUS32" s="733"/>
      <c r="JUT32" s="733"/>
      <c r="JUU32" s="733"/>
      <c r="JUV32" s="733"/>
      <c r="JUW32" s="733"/>
      <c r="JUX32" s="733"/>
      <c r="JUY32" s="733"/>
      <c r="JUZ32" s="733"/>
      <c r="JVA32" s="733"/>
      <c r="JVB32" s="733"/>
      <c r="JVC32" s="733"/>
      <c r="JVD32" s="733"/>
      <c r="JVE32" s="733"/>
      <c r="JVF32" s="733"/>
      <c r="JVG32" s="733"/>
      <c r="JVH32" s="733"/>
      <c r="JVI32" s="733"/>
      <c r="JVJ32" s="733"/>
      <c r="JVK32" s="733"/>
      <c r="JVL32" s="733"/>
      <c r="JVM32" s="733"/>
      <c r="JVN32" s="733"/>
      <c r="JVO32" s="733"/>
      <c r="JVP32" s="733"/>
      <c r="JVQ32" s="733"/>
      <c r="JVR32" s="733"/>
      <c r="JVS32" s="733"/>
      <c r="JVT32" s="733"/>
      <c r="JVU32" s="733"/>
      <c r="JVV32" s="733"/>
      <c r="JVW32" s="733"/>
      <c r="JVX32" s="733"/>
      <c r="JVY32" s="733"/>
      <c r="JVZ32" s="733"/>
      <c r="JWA32" s="733"/>
      <c r="JWB32" s="733"/>
      <c r="JWC32" s="733"/>
      <c r="JWD32" s="733"/>
      <c r="JWE32" s="733"/>
      <c r="JWF32" s="733"/>
      <c r="JWG32" s="733"/>
      <c r="JWH32" s="733"/>
      <c r="JWI32" s="733"/>
      <c r="JWJ32" s="733"/>
      <c r="JWK32" s="733"/>
      <c r="JWL32" s="733"/>
      <c r="JWM32" s="733"/>
      <c r="JWN32" s="733"/>
      <c r="JWO32" s="733"/>
      <c r="JWP32" s="733"/>
      <c r="JWQ32" s="733"/>
      <c r="JWR32" s="733"/>
      <c r="JWS32" s="733"/>
      <c r="JWT32" s="733"/>
      <c r="JWU32" s="733"/>
      <c r="JWV32" s="733"/>
      <c r="JWW32" s="733"/>
      <c r="JWX32" s="733"/>
      <c r="JWY32" s="733"/>
      <c r="JWZ32" s="733"/>
      <c r="JXA32" s="733"/>
      <c r="JXB32" s="733"/>
      <c r="JXC32" s="733"/>
      <c r="JXD32" s="733"/>
      <c r="JXE32" s="733"/>
      <c r="JXF32" s="733"/>
      <c r="JXG32" s="733"/>
      <c r="JXH32" s="733"/>
      <c r="JXI32" s="733"/>
      <c r="JXJ32" s="733"/>
      <c r="JXK32" s="733"/>
      <c r="JXL32" s="733"/>
      <c r="JXM32" s="733"/>
      <c r="JXN32" s="733"/>
      <c r="JXO32" s="733"/>
      <c r="JXP32" s="733"/>
      <c r="JXQ32" s="733"/>
      <c r="JXR32" s="733"/>
      <c r="JXS32" s="733"/>
      <c r="JXT32" s="733"/>
      <c r="JXU32" s="733"/>
      <c r="JXV32" s="733"/>
      <c r="JXW32" s="733"/>
      <c r="JXX32" s="733"/>
      <c r="JXY32" s="733"/>
      <c r="JXZ32" s="733"/>
      <c r="JYA32" s="733"/>
      <c r="JYB32" s="733"/>
      <c r="JYC32" s="733"/>
      <c r="JYD32" s="733"/>
      <c r="JYE32" s="733"/>
      <c r="JYF32" s="733"/>
      <c r="JYG32" s="733"/>
      <c r="JYH32" s="733"/>
      <c r="JYI32" s="733"/>
      <c r="JYJ32" s="733"/>
      <c r="JYK32" s="733"/>
      <c r="JYL32" s="733"/>
      <c r="JYM32" s="733"/>
      <c r="JYN32" s="733"/>
      <c r="JYO32" s="733"/>
      <c r="JYP32" s="733"/>
      <c r="JYQ32" s="733"/>
      <c r="JYR32" s="733"/>
      <c r="JYS32" s="733"/>
      <c r="JYT32" s="733"/>
      <c r="JYU32" s="733"/>
      <c r="JYV32" s="733"/>
      <c r="JYW32" s="733"/>
      <c r="JYX32" s="733"/>
      <c r="JYY32" s="733"/>
      <c r="JYZ32" s="733"/>
      <c r="JZA32" s="733"/>
      <c r="JZB32" s="733"/>
      <c r="JZC32" s="733"/>
      <c r="JZD32" s="733"/>
      <c r="JZE32" s="733"/>
      <c r="JZF32" s="733"/>
      <c r="JZG32" s="733"/>
      <c r="JZH32" s="733"/>
      <c r="JZI32" s="733"/>
      <c r="JZJ32" s="733"/>
      <c r="JZK32" s="733"/>
      <c r="JZL32" s="733"/>
      <c r="JZM32" s="733"/>
      <c r="JZN32" s="733"/>
      <c r="JZO32" s="733"/>
      <c r="JZP32" s="733"/>
      <c r="JZQ32" s="733"/>
      <c r="JZR32" s="733"/>
      <c r="JZS32" s="733"/>
      <c r="JZT32" s="733"/>
      <c r="JZU32" s="733"/>
      <c r="JZV32" s="733"/>
      <c r="JZW32" s="733"/>
      <c r="JZX32" s="733"/>
      <c r="JZY32" s="733"/>
      <c r="JZZ32" s="733"/>
      <c r="KAA32" s="733"/>
      <c r="KAB32" s="733"/>
      <c r="KAC32" s="733"/>
      <c r="KAD32" s="733"/>
      <c r="KAE32" s="733"/>
      <c r="KAF32" s="733"/>
      <c r="KAG32" s="733"/>
      <c r="KAH32" s="733"/>
      <c r="KAI32" s="733"/>
      <c r="KAJ32" s="733"/>
      <c r="KAK32" s="733"/>
      <c r="KAL32" s="733"/>
      <c r="KAM32" s="733"/>
      <c r="KAN32" s="733"/>
      <c r="KAO32" s="733"/>
      <c r="KAP32" s="733"/>
      <c r="KAQ32" s="733"/>
      <c r="KAR32" s="733"/>
      <c r="KAS32" s="733"/>
      <c r="KAT32" s="733"/>
      <c r="KAU32" s="733"/>
      <c r="KAV32" s="733"/>
      <c r="KAW32" s="733"/>
      <c r="KAX32" s="733"/>
      <c r="KAY32" s="733"/>
      <c r="KAZ32" s="733"/>
      <c r="KBA32" s="733"/>
      <c r="KBB32" s="733"/>
      <c r="KBC32" s="733"/>
      <c r="KBD32" s="733"/>
      <c r="KBE32" s="733"/>
      <c r="KBF32" s="733"/>
      <c r="KBG32" s="733"/>
      <c r="KBH32" s="733"/>
      <c r="KBI32" s="733"/>
      <c r="KBJ32" s="733"/>
      <c r="KBK32" s="733"/>
      <c r="KBL32" s="733"/>
      <c r="KBM32" s="733"/>
      <c r="KBN32" s="733"/>
      <c r="KBO32" s="733"/>
      <c r="KBP32" s="733"/>
      <c r="KBQ32" s="733"/>
      <c r="KBR32" s="733"/>
      <c r="KBS32" s="733"/>
      <c r="KBT32" s="733"/>
      <c r="KBU32" s="733"/>
      <c r="KBV32" s="733"/>
      <c r="KBW32" s="733"/>
      <c r="KBX32" s="733"/>
      <c r="KBY32" s="733"/>
      <c r="KBZ32" s="733"/>
      <c r="KCA32" s="733"/>
      <c r="KCB32" s="733"/>
      <c r="KCC32" s="733"/>
      <c r="KCD32" s="733"/>
      <c r="KCE32" s="733"/>
      <c r="KCF32" s="733"/>
      <c r="KCG32" s="733"/>
      <c r="KCH32" s="733"/>
      <c r="KCI32" s="733"/>
      <c r="KCJ32" s="733"/>
      <c r="KCK32" s="733"/>
      <c r="KCL32" s="733"/>
      <c r="KCM32" s="733"/>
      <c r="KCN32" s="733"/>
      <c r="KCO32" s="733"/>
      <c r="KCP32" s="733"/>
      <c r="KCQ32" s="733"/>
      <c r="KCR32" s="733"/>
      <c r="KCS32" s="733"/>
      <c r="KCT32" s="733"/>
      <c r="KCU32" s="733"/>
      <c r="KCV32" s="733"/>
      <c r="KCW32" s="733"/>
      <c r="KCX32" s="733"/>
      <c r="KCY32" s="733"/>
      <c r="KCZ32" s="733"/>
      <c r="KDA32" s="733"/>
      <c r="KDB32" s="733"/>
      <c r="KDC32" s="733"/>
      <c r="KDD32" s="733"/>
      <c r="KDE32" s="733"/>
      <c r="KDF32" s="733"/>
      <c r="KDG32" s="733"/>
      <c r="KDH32" s="733"/>
      <c r="KDI32" s="733"/>
      <c r="KDJ32" s="733"/>
      <c r="KDK32" s="733"/>
      <c r="KDL32" s="733"/>
      <c r="KDM32" s="733"/>
      <c r="KDN32" s="733"/>
      <c r="KDO32" s="733"/>
      <c r="KDP32" s="733"/>
      <c r="KDQ32" s="733"/>
      <c r="KDR32" s="733"/>
      <c r="KDS32" s="733"/>
      <c r="KDT32" s="733"/>
      <c r="KDU32" s="733"/>
      <c r="KDV32" s="733"/>
      <c r="KDW32" s="733"/>
      <c r="KDX32" s="733"/>
      <c r="KDY32" s="733"/>
      <c r="KDZ32" s="733"/>
      <c r="KEA32" s="733"/>
      <c r="KEB32" s="733"/>
      <c r="KEC32" s="733"/>
      <c r="KED32" s="733"/>
      <c r="KEE32" s="733"/>
      <c r="KEF32" s="733"/>
      <c r="KEG32" s="733"/>
      <c r="KEH32" s="733"/>
      <c r="KEI32" s="733"/>
      <c r="KEJ32" s="733"/>
      <c r="KEK32" s="733"/>
      <c r="KEL32" s="733"/>
      <c r="KEM32" s="733"/>
      <c r="KEN32" s="733"/>
      <c r="KEO32" s="733"/>
      <c r="KEP32" s="733"/>
      <c r="KEQ32" s="733"/>
      <c r="KER32" s="733"/>
      <c r="KES32" s="733"/>
      <c r="KET32" s="733"/>
      <c r="KEU32" s="733"/>
      <c r="KEV32" s="733"/>
      <c r="KEW32" s="733"/>
      <c r="KEX32" s="733"/>
      <c r="KEY32" s="733"/>
      <c r="KEZ32" s="733"/>
      <c r="KFA32" s="733"/>
      <c r="KFB32" s="733"/>
      <c r="KFC32" s="733"/>
      <c r="KFD32" s="733"/>
      <c r="KFE32" s="733"/>
      <c r="KFF32" s="733"/>
      <c r="KFG32" s="733"/>
      <c r="KFH32" s="733"/>
      <c r="KFI32" s="733"/>
      <c r="KFJ32" s="733"/>
      <c r="KFK32" s="733"/>
      <c r="KFL32" s="733"/>
      <c r="KFM32" s="733"/>
      <c r="KFN32" s="733"/>
      <c r="KFO32" s="733"/>
      <c r="KFP32" s="733"/>
      <c r="KFQ32" s="733"/>
      <c r="KFR32" s="733"/>
      <c r="KFS32" s="733"/>
      <c r="KFT32" s="733"/>
      <c r="KFU32" s="733"/>
      <c r="KFV32" s="733"/>
      <c r="KFW32" s="733"/>
      <c r="KFX32" s="733"/>
      <c r="KFY32" s="733"/>
      <c r="KFZ32" s="733"/>
      <c r="KGA32" s="733"/>
      <c r="KGB32" s="733"/>
      <c r="KGC32" s="733"/>
      <c r="KGD32" s="733"/>
      <c r="KGE32" s="733"/>
      <c r="KGF32" s="733"/>
      <c r="KGG32" s="733"/>
      <c r="KGH32" s="733"/>
      <c r="KGI32" s="733"/>
      <c r="KGJ32" s="733"/>
      <c r="KGK32" s="733"/>
      <c r="KGL32" s="733"/>
      <c r="KGM32" s="733"/>
      <c r="KGN32" s="733"/>
      <c r="KGO32" s="733"/>
      <c r="KGP32" s="733"/>
      <c r="KGQ32" s="733"/>
      <c r="KGR32" s="733"/>
      <c r="KGS32" s="733"/>
      <c r="KGT32" s="733"/>
      <c r="KGU32" s="733"/>
      <c r="KGV32" s="733"/>
      <c r="KGW32" s="733"/>
      <c r="KGX32" s="733"/>
      <c r="KGY32" s="733"/>
      <c r="KGZ32" s="733"/>
      <c r="KHA32" s="733"/>
      <c r="KHB32" s="733"/>
      <c r="KHC32" s="733"/>
      <c r="KHD32" s="733"/>
      <c r="KHE32" s="733"/>
      <c r="KHF32" s="733"/>
      <c r="KHG32" s="733"/>
      <c r="KHH32" s="733"/>
      <c r="KHI32" s="733"/>
      <c r="KHJ32" s="733"/>
      <c r="KHK32" s="733"/>
      <c r="KHL32" s="733"/>
      <c r="KHM32" s="733"/>
      <c r="KHN32" s="733"/>
      <c r="KHO32" s="733"/>
      <c r="KHP32" s="733"/>
      <c r="KHQ32" s="733"/>
      <c r="KHR32" s="733"/>
      <c r="KHS32" s="733"/>
      <c r="KHT32" s="733"/>
      <c r="KHU32" s="733"/>
      <c r="KHV32" s="733"/>
      <c r="KHW32" s="733"/>
      <c r="KHX32" s="733"/>
      <c r="KHY32" s="733"/>
      <c r="KHZ32" s="733"/>
      <c r="KIA32" s="733"/>
      <c r="KIB32" s="733"/>
      <c r="KIC32" s="733"/>
      <c r="KID32" s="733"/>
      <c r="KIE32" s="733"/>
      <c r="KIF32" s="733"/>
      <c r="KIG32" s="733"/>
      <c r="KIH32" s="733"/>
      <c r="KII32" s="733"/>
      <c r="KIJ32" s="733"/>
      <c r="KIK32" s="733"/>
      <c r="KIL32" s="733"/>
      <c r="KIM32" s="733"/>
      <c r="KIN32" s="733"/>
      <c r="KIO32" s="733"/>
      <c r="KIP32" s="733"/>
      <c r="KIQ32" s="733"/>
      <c r="KIR32" s="733"/>
      <c r="KIS32" s="733"/>
      <c r="KIT32" s="733"/>
      <c r="KIU32" s="733"/>
      <c r="KIV32" s="733"/>
      <c r="KIW32" s="733"/>
      <c r="KIX32" s="733"/>
      <c r="KIY32" s="733"/>
      <c r="KIZ32" s="733"/>
      <c r="KJA32" s="733"/>
      <c r="KJB32" s="733"/>
      <c r="KJC32" s="733"/>
      <c r="KJD32" s="733"/>
      <c r="KJE32" s="733"/>
      <c r="KJF32" s="733"/>
      <c r="KJG32" s="733"/>
      <c r="KJH32" s="733"/>
      <c r="KJI32" s="733"/>
      <c r="KJJ32" s="733"/>
      <c r="KJK32" s="733"/>
      <c r="KJL32" s="733"/>
      <c r="KJM32" s="733"/>
      <c r="KJN32" s="733"/>
      <c r="KJO32" s="733"/>
      <c r="KJP32" s="733"/>
      <c r="KJQ32" s="733"/>
      <c r="KJR32" s="733"/>
      <c r="KJS32" s="733"/>
      <c r="KJT32" s="733"/>
      <c r="KJU32" s="733"/>
      <c r="KJV32" s="733"/>
      <c r="KJW32" s="733"/>
      <c r="KJX32" s="733"/>
      <c r="KJY32" s="733"/>
      <c r="KJZ32" s="733"/>
      <c r="KKA32" s="733"/>
      <c r="KKB32" s="733"/>
      <c r="KKC32" s="733"/>
      <c r="KKD32" s="733"/>
      <c r="KKE32" s="733"/>
      <c r="KKF32" s="733"/>
      <c r="KKG32" s="733"/>
      <c r="KKH32" s="733"/>
      <c r="KKI32" s="733"/>
      <c r="KKJ32" s="733"/>
      <c r="KKK32" s="733"/>
      <c r="KKL32" s="733"/>
      <c r="KKM32" s="733"/>
      <c r="KKN32" s="733"/>
      <c r="KKO32" s="733"/>
      <c r="KKP32" s="733"/>
      <c r="KKQ32" s="733"/>
      <c r="KKR32" s="733"/>
      <c r="KKS32" s="733"/>
      <c r="KKT32" s="733"/>
      <c r="KKU32" s="733"/>
      <c r="KKV32" s="733"/>
      <c r="KKW32" s="733"/>
      <c r="KKX32" s="733"/>
      <c r="KKY32" s="733"/>
      <c r="KKZ32" s="733"/>
      <c r="KLA32" s="733"/>
      <c r="KLB32" s="733"/>
      <c r="KLC32" s="733"/>
      <c r="KLD32" s="733"/>
      <c r="KLE32" s="733"/>
      <c r="KLF32" s="733"/>
      <c r="KLG32" s="733"/>
      <c r="KLH32" s="733"/>
      <c r="KLI32" s="733"/>
      <c r="KLJ32" s="733"/>
      <c r="KLK32" s="733"/>
      <c r="KLL32" s="733"/>
      <c r="KLM32" s="733"/>
      <c r="KLN32" s="733"/>
      <c r="KLO32" s="733"/>
      <c r="KLP32" s="733"/>
      <c r="KLQ32" s="733"/>
      <c r="KLR32" s="733"/>
      <c r="KLS32" s="733"/>
      <c r="KLT32" s="733"/>
      <c r="KLU32" s="733"/>
      <c r="KLV32" s="733"/>
      <c r="KLW32" s="733"/>
      <c r="KLX32" s="733"/>
      <c r="KLY32" s="733"/>
      <c r="KLZ32" s="733"/>
      <c r="KMA32" s="733"/>
      <c r="KMB32" s="733"/>
      <c r="KMC32" s="733"/>
      <c r="KMD32" s="733"/>
      <c r="KME32" s="733"/>
      <c r="KMF32" s="733"/>
      <c r="KMG32" s="733"/>
      <c r="KMH32" s="733"/>
      <c r="KMI32" s="733"/>
      <c r="KMJ32" s="733"/>
      <c r="KMK32" s="733"/>
      <c r="KML32" s="733"/>
      <c r="KMM32" s="733"/>
      <c r="KMN32" s="733"/>
      <c r="KMO32" s="733"/>
      <c r="KMP32" s="733"/>
      <c r="KMQ32" s="733"/>
      <c r="KMR32" s="733"/>
      <c r="KMS32" s="733"/>
      <c r="KMT32" s="733"/>
      <c r="KMU32" s="733"/>
      <c r="KMV32" s="733"/>
      <c r="KMW32" s="733"/>
      <c r="KMX32" s="733"/>
      <c r="KMY32" s="733"/>
      <c r="KMZ32" s="733"/>
      <c r="KNA32" s="733"/>
      <c r="KNB32" s="733"/>
      <c r="KNC32" s="733"/>
      <c r="KND32" s="733"/>
      <c r="KNE32" s="733"/>
      <c r="KNF32" s="733"/>
      <c r="KNG32" s="733"/>
      <c r="KNH32" s="733"/>
      <c r="KNI32" s="733"/>
      <c r="KNJ32" s="733"/>
      <c r="KNK32" s="733"/>
      <c r="KNL32" s="733"/>
      <c r="KNM32" s="733"/>
      <c r="KNN32" s="733"/>
      <c r="KNO32" s="733"/>
      <c r="KNP32" s="733"/>
      <c r="KNQ32" s="733"/>
      <c r="KNR32" s="733"/>
      <c r="KNS32" s="733"/>
      <c r="KNT32" s="733"/>
      <c r="KNU32" s="733"/>
      <c r="KNV32" s="733"/>
      <c r="KNW32" s="733"/>
      <c r="KNX32" s="733"/>
      <c r="KNY32" s="733"/>
      <c r="KNZ32" s="733"/>
      <c r="KOA32" s="733"/>
      <c r="KOB32" s="733"/>
      <c r="KOC32" s="733"/>
      <c r="KOD32" s="733"/>
      <c r="KOE32" s="733"/>
      <c r="KOF32" s="733"/>
      <c r="KOG32" s="733"/>
      <c r="KOH32" s="733"/>
      <c r="KOI32" s="733"/>
      <c r="KOJ32" s="733"/>
      <c r="KOK32" s="733"/>
      <c r="KOL32" s="733"/>
      <c r="KOM32" s="733"/>
      <c r="KON32" s="733"/>
      <c r="KOO32" s="733"/>
      <c r="KOP32" s="733"/>
      <c r="KOQ32" s="733"/>
      <c r="KOR32" s="733"/>
      <c r="KOS32" s="733"/>
      <c r="KOT32" s="733"/>
      <c r="KOU32" s="733"/>
      <c r="KOV32" s="733"/>
      <c r="KOW32" s="733"/>
      <c r="KOX32" s="733"/>
      <c r="KOY32" s="733"/>
      <c r="KOZ32" s="733"/>
      <c r="KPA32" s="733"/>
      <c r="KPB32" s="733"/>
      <c r="KPC32" s="733"/>
      <c r="KPD32" s="733"/>
      <c r="KPE32" s="733"/>
      <c r="KPF32" s="733"/>
      <c r="KPG32" s="733"/>
      <c r="KPH32" s="733"/>
      <c r="KPI32" s="733"/>
      <c r="KPJ32" s="733"/>
      <c r="KPK32" s="733"/>
      <c r="KPL32" s="733"/>
      <c r="KPM32" s="733"/>
      <c r="KPN32" s="733"/>
      <c r="KPO32" s="733"/>
      <c r="KPP32" s="733"/>
      <c r="KPQ32" s="733"/>
      <c r="KPR32" s="733"/>
      <c r="KPS32" s="733"/>
      <c r="KPT32" s="733"/>
      <c r="KPU32" s="733"/>
      <c r="KPV32" s="733"/>
      <c r="KPW32" s="733"/>
      <c r="KPX32" s="733"/>
      <c r="KPY32" s="733"/>
      <c r="KPZ32" s="733"/>
      <c r="KQA32" s="733"/>
      <c r="KQB32" s="733"/>
      <c r="KQC32" s="733"/>
      <c r="KQD32" s="733"/>
      <c r="KQE32" s="733"/>
      <c r="KQF32" s="733"/>
      <c r="KQG32" s="733"/>
      <c r="KQH32" s="733"/>
      <c r="KQI32" s="733"/>
      <c r="KQJ32" s="733"/>
      <c r="KQK32" s="733"/>
      <c r="KQL32" s="733"/>
      <c r="KQM32" s="733"/>
      <c r="KQN32" s="733"/>
      <c r="KQO32" s="733"/>
      <c r="KQP32" s="733"/>
      <c r="KQQ32" s="733"/>
      <c r="KQR32" s="733"/>
      <c r="KQS32" s="733"/>
      <c r="KQT32" s="733"/>
      <c r="KQU32" s="733"/>
      <c r="KQV32" s="733"/>
      <c r="KQW32" s="733"/>
      <c r="KQX32" s="733"/>
      <c r="KQY32" s="733"/>
      <c r="KQZ32" s="733"/>
      <c r="KRA32" s="733"/>
      <c r="KRB32" s="733"/>
      <c r="KRC32" s="733"/>
      <c r="KRD32" s="733"/>
      <c r="KRE32" s="733"/>
      <c r="KRF32" s="733"/>
      <c r="KRG32" s="733"/>
      <c r="KRH32" s="733"/>
      <c r="KRI32" s="733"/>
      <c r="KRJ32" s="733"/>
      <c r="KRK32" s="733"/>
      <c r="KRL32" s="733"/>
      <c r="KRM32" s="733"/>
      <c r="KRN32" s="733"/>
      <c r="KRO32" s="733"/>
      <c r="KRP32" s="733"/>
      <c r="KRQ32" s="733"/>
      <c r="KRR32" s="733"/>
      <c r="KRS32" s="733"/>
      <c r="KRT32" s="733"/>
      <c r="KRU32" s="733"/>
      <c r="KRV32" s="733"/>
      <c r="KRW32" s="733"/>
      <c r="KRX32" s="733"/>
      <c r="KRY32" s="733"/>
      <c r="KRZ32" s="733"/>
      <c r="KSA32" s="733"/>
      <c r="KSB32" s="733"/>
      <c r="KSC32" s="733"/>
      <c r="KSD32" s="733"/>
      <c r="KSE32" s="733"/>
      <c r="KSF32" s="733"/>
      <c r="KSG32" s="733"/>
      <c r="KSH32" s="733"/>
      <c r="KSI32" s="733"/>
      <c r="KSJ32" s="733"/>
      <c r="KSK32" s="733"/>
      <c r="KSL32" s="733"/>
      <c r="KSM32" s="733"/>
      <c r="KSN32" s="733"/>
      <c r="KSO32" s="733"/>
      <c r="KSP32" s="733"/>
      <c r="KSQ32" s="733"/>
      <c r="KSR32" s="733"/>
      <c r="KSS32" s="733"/>
      <c r="KST32" s="733"/>
      <c r="KSU32" s="733"/>
      <c r="KSV32" s="733"/>
      <c r="KSW32" s="733"/>
      <c r="KSX32" s="733"/>
      <c r="KSY32" s="733"/>
      <c r="KSZ32" s="733"/>
      <c r="KTA32" s="733"/>
      <c r="KTB32" s="733"/>
      <c r="KTC32" s="733"/>
      <c r="KTD32" s="733"/>
      <c r="KTE32" s="733"/>
      <c r="KTF32" s="733"/>
      <c r="KTG32" s="733"/>
      <c r="KTH32" s="733"/>
      <c r="KTI32" s="733"/>
      <c r="KTJ32" s="733"/>
      <c r="KTK32" s="733"/>
      <c r="KTL32" s="733"/>
      <c r="KTM32" s="733"/>
      <c r="KTN32" s="733"/>
      <c r="KTO32" s="733"/>
      <c r="KTP32" s="733"/>
      <c r="KTQ32" s="733"/>
      <c r="KTR32" s="733"/>
      <c r="KTS32" s="733"/>
      <c r="KTT32" s="733"/>
      <c r="KTU32" s="733"/>
      <c r="KTV32" s="733"/>
      <c r="KTW32" s="733"/>
      <c r="KTX32" s="733"/>
      <c r="KTY32" s="733"/>
      <c r="KTZ32" s="733"/>
      <c r="KUA32" s="733"/>
      <c r="KUB32" s="733"/>
      <c r="KUC32" s="733"/>
      <c r="KUD32" s="733"/>
      <c r="KUE32" s="733"/>
      <c r="KUF32" s="733"/>
      <c r="KUG32" s="733"/>
      <c r="KUH32" s="733"/>
      <c r="KUI32" s="733"/>
      <c r="KUJ32" s="733"/>
      <c r="KUK32" s="733"/>
      <c r="KUL32" s="733"/>
      <c r="KUM32" s="733"/>
      <c r="KUN32" s="733"/>
      <c r="KUO32" s="733"/>
      <c r="KUP32" s="733"/>
      <c r="KUQ32" s="733"/>
      <c r="KUR32" s="733"/>
      <c r="KUS32" s="733"/>
      <c r="KUT32" s="733"/>
      <c r="KUU32" s="733"/>
      <c r="KUV32" s="733"/>
      <c r="KUW32" s="733"/>
      <c r="KUX32" s="733"/>
      <c r="KUY32" s="733"/>
      <c r="KUZ32" s="733"/>
      <c r="KVA32" s="733"/>
      <c r="KVB32" s="733"/>
      <c r="KVC32" s="733"/>
      <c r="KVD32" s="733"/>
      <c r="KVE32" s="733"/>
      <c r="KVF32" s="733"/>
      <c r="KVG32" s="733"/>
      <c r="KVH32" s="733"/>
      <c r="KVI32" s="733"/>
      <c r="KVJ32" s="733"/>
      <c r="KVK32" s="733"/>
      <c r="KVL32" s="733"/>
      <c r="KVM32" s="733"/>
      <c r="KVN32" s="733"/>
      <c r="KVO32" s="733"/>
      <c r="KVP32" s="733"/>
      <c r="KVQ32" s="733"/>
      <c r="KVR32" s="733"/>
      <c r="KVS32" s="733"/>
      <c r="KVT32" s="733"/>
      <c r="KVU32" s="733"/>
      <c r="KVV32" s="733"/>
      <c r="KVW32" s="733"/>
      <c r="KVX32" s="733"/>
      <c r="KVY32" s="733"/>
      <c r="KVZ32" s="733"/>
      <c r="KWA32" s="733"/>
      <c r="KWB32" s="733"/>
      <c r="KWC32" s="733"/>
      <c r="KWD32" s="733"/>
      <c r="KWE32" s="733"/>
      <c r="KWF32" s="733"/>
      <c r="KWG32" s="733"/>
      <c r="KWH32" s="733"/>
      <c r="KWI32" s="733"/>
      <c r="KWJ32" s="733"/>
      <c r="KWK32" s="733"/>
      <c r="KWL32" s="733"/>
      <c r="KWM32" s="733"/>
      <c r="KWN32" s="733"/>
      <c r="KWO32" s="733"/>
      <c r="KWP32" s="733"/>
      <c r="KWQ32" s="733"/>
      <c r="KWR32" s="733"/>
      <c r="KWS32" s="733"/>
      <c r="KWT32" s="733"/>
      <c r="KWU32" s="733"/>
      <c r="KWV32" s="733"/>
      <c r="KWW32" s="733"/>
      <c r="KWX32" s="733"/>
      <c r="KWY32" s="733"/>
      <c r="KWZ32" s="733"/>
      <c r="KXA32" s="733"/>
      <c r="KXB32" s="733"/>
      <c r="KXC32" s="733"/>
      <c r="KXD32" s="733"/>
      <c r="KXE32" s="733"/>
      <c r="KXF32" s="733"/>
      <c r="KXG32" s="733"/>
      <c r="KXH32" s="733"/>
      <c r="KXI32" s="733"/>
      <c r="KXJ32" s="733"/>
      <c r="KXK32" s="733"/>
      <c r="KXL32" s="733"/>
      <c r="KXM32" s="733"/>
      <c r="KXN32" s="733"/>
      <c r="KXO32" s="733"/>
      <c r="KXP32" s="733"/>
      <c r="KXQ32" s="733"/>
      <c r="KXR32" s="733"/>
      <c r="KXS32" s="733"/>
      <c r="KXT32" s="733"/>
      <c r="KXU32" s="733"/>
      <c r="KXV32" s="733"/>
      <c r="KXW32" s="733"/>
      <c r="KXX32" s="733"/>
      <c r="KXY32" s="733"/>
      <c r="KXZ32" s="733"/>
      <c r="KYA32" s="733"/>
      <c r="KYB32" s="733"/>
      <c r="KYC32" s="733"/>
      <c r="KYD32" s="733"/>
      <c r="KYE32" s="733"/>
      <c r="KYF32" s="733"/>
      <c r="KYG32" s="733"/>
      <c r="KYH32" s="733"/>
      <c r="KYI32" s="733"/>
      <c r="KYJ32" s="733"/>
      <c r="KYK32" s="733"/>
      <c r="KYL32" s="733"/>
      <c r="KYM32" s="733"/>
      <c r="KYN32" s="733"/>
      <c r="KYO32" s="733"/>
      <c r="KYP32" s="733"/>
      <c r="KYQ32" s="733"/>
      <c r="KYR32" s="733"/>
      <c r="KYS32" s="733"/>
      <c r="KYT32" s="733"/>
      <c r="KYU32" s="733"/>
      <c r="KYV32" s="733"/>
      <c r="KYW32" s="733"/>
      <c r="KYX32" s="733"/>
      <c r="KYY32" s="733"/>
      <c r="KYZ32" s="733"/>
      <c r="KZA32" s="733"/>
      <c r="KZB32" s="733"/>
      <c r="KZC32" s="733"/>
      <c r="KZD32" s="733"/>
      <c r="KZE32" s="733"/>
      <c r="KZF32" s="733"/>
      <c r="KZG32" s="733"/>
      <c r="KZH32" s="733"/>
      <c r="KZI32" s="733"/>
      <c r="KZJ32" s="733"/>
      <c r="KZK32" s="733"/>
      <c r="KZL32" s="733"/>
      <c r="KZM32" s="733"/>
      <c r="KZN32" s="733"/>
      <c r="KZO32" s="733"/>
      <c r="KZP32" s="733"/>
      <c r="KZQ32" s="733"/>
      <c r="KZR32" s="733"/>
      <c r="KZS32" s="733"/>
      <c r="KZT32" s="733"/>
      <c r="KZU32" s="733"/>
      <c r="KZV32" s="733"/>
      <c r="KZW32" s="733"/>
      <c r="KZX32" s="733"/>
      <c r="KZY32" s="733"/>
      <c r="KZZ32" s="733"/>
      <c r="LAA32" s="733"/>
      <c r="LAB32" s="733"/>
      <c r="LAC32" s="733"/>
      <c r="LAD32" s="733"/>
      <c r="LAE32" s="733"/>
      <c r="LAF32" s="733"/>
      <c r="LAG32" s="733"/>
      <c r="LAH32" s="733"/>
      <c r="LAI32" s="733"/>
      <c r="LAJ32" s="733"/>
      <c r="LAK32" s="733"/>
      <c r="LAL32" s="733"/>
      <c r="LAM32" s="733"/>
      <c r="LAN32" s="733"/>
      <c r="LAO32" s="733"/>
      <c r="LAP32" s="733"/>
      <c r="LAQ32" s="733"/>
      <c r="LAR32" s="733"/>
      <c r="LAS32" s="733"/>
      <c r="LAT32" s="733"/>
      <c r="LAU32" s="733"/>
      <c r="LAV32" s="733"/>
      <c r="LAW32" s="733"/>
      <c r="LAX32" s="733"/>
      <c r="LAY32" s="733"/>
      <c r="LAZ32" s="733"/>
      <c r="LBA32" s="733"/>
      <c r="LBB32" s="733"/>
      <c r="LBC32" s="733"/>
      <c r="LBD32" s="733"/>
      <c r="LBE32" s="733"/>
      <c r="LBF32" s="733"/>
      <c r="LBG32" s="733"/>
      <c r="LBH32" s="733"/>
      <c r="LBI32" s="733"/>
      <c r="LBJ32" s="733"/>
      <c r="LBK32" s="733"/>
      <c r="LBL32" s="733"/>
      <c r="LBM32" s="733"/>
      <c r="LBN32" s="733"/>
      <c r="LBO32" s="733"/>
      <c r="LBP32" s="733"/>
      <c r="LBQ32" s="733"/>
      <c r="LBR32" s="733"/>
      <c r="LBS32" s="733"/>
      <c r="LBT32" s="733"/>
      <c r="LBU32" s="733"/>
      <c r="LBV32" s="733"/>
      <c r="LBW32" s="733"/>
      <c r="LBX32" s="733"/>
      <c r="LBY32" s="733"/>
      <c r="LBZ32" s="733"/>
      <c r="LCA32" s="733"/>
      <c r="LCB32" s="733"/>
      <c r="LCC32" s="733"/>
      <c r="LCD32" s="733"/>
      <c r="LCE32" s="733"/>
      <c r="LCF32" s="733"/>
      <c r="LCG32" s="733"/>
      <c r="LCH32" s="733"/>
      <c r="LCI32" s="733"/>
      <c r="LCJ32" s="733"/>
      <c r="LCK32" s="733"/>
      <c r="LCL32" s="733"/>
      <c r="LCM32" s="733"/>
      <c r="LCN32" s="733"/>
      <c r="LCO32" s="733"/>
      <c r="LCP32" s="733"/>
      <c r="LCQ32" s="733"/>
      <c r="LCR32" s="733"/>
      <c r="LCS32" s="733"/>
      <c r="LCT32" s="733"/>
      <c r="LCU32" s="733"/>
      <c r="LCV32" s="733"/>
      <c r="LCW32" s="733"/>
      <c r="LCX32" s="733"/>
      <c r="LCY32" s="733"/>
      <c r="LCZ32" s="733"/>
      <c r="LDA32" s="733"/>
      <c r="LDB32" s="733"/>
      <c r="LDC32" s="733"/>
      <c r="LDD32" s="733"/>
      <c r="LDE32" s="733"/>
      <c r="LDF32" s="733"/>
      <c r="LDG32" s="733"/>
      <c r="LDH32" s="733"/>
      <c r="LDI32" s="733"/>
      <c r="LDJ32" s="733"/>
      <c r="LDK32" s="733"/>
      <c r="LDL32" s="733"/>
      <c r="LDM32" s="733"/>
      <c r="LDN32" s="733"/>
      <c r="LDO32" s="733"/>
      <c r="LDP32" s="733"/>
      <c r="LDQ32" s="733"/>
      <c r="LDR32" s="733"/>
      <c r="LDS32" s="733"/>
      <c r="LDT32" s="733"/>
      <c r="LDU32" s="733"/>
      <c r="LDV32" s="733"/>
      <c r="LDW32" s="733"/>
      <c r="LDX32" s="733"/>
      <c r="LDY32" s="733"/>
      <c r="LDZ32" s="733"/>
      <c r="LEA32" s="733"/>
      <c r="LEB32" s="733"/>
      <c r="LEC32" s="733"/>
      <c r="LED32" s="733"/>
      <c r="LEE32" s="733"/>
      <c r="LEF32" s="733"/>
      <c r="LEG32" s="733"/>
      <c r="LEH32" s="733"/>
      <c r="LEI32" s="733"/>
      <c r="LEJ32" s="733"/>
      <c r="LEK32" s="733"/>
      <c r="LEL32" s="733"/>
      <c r="LEM32" s="733"/>
      <c r="LEN32" s="733"/>
      <c r="LEO32" s="733"/>
      <c r="LEP32" s="733"/>
      <c r="LEQ32" s="733"/>
      <c r="LER32" s="733"/>
      <c r="LES32" s="733"/>
      <c r="LET32" s="733"/>
      <c r="LEU32" s="733"/>
      <c r="LEV32" s="733"/>
      <c r="LEW32" s="733"/>
      <c r="LEX32" s="733"/>
      <c r="LEY32" s="733"/>
      <c r="LEZ32" s="733"/>
      <c r="LFA32" s="733"/>
      <c r="LFB32" s="733"/>
      <c r="LFC32" s="733"/>
      <c r="LFD32" s="733"/>
      <c r="LFE32" s="733"/>
      <c r="LFF32" s="733"/>
      <c r="LFG32" s="733"/>
      <c r="LFH32" s="733"/>
      <c r="LFI32" s="733"/>
      <c r="LFJ32" s="733"/>
      <c r="LFK32" s="733"/>
      <c r="LFL32" s="733"/>
      <c r="LFM32" s="733"/>
      <c r="LFN32" s="733"/>
      <c r="LFO32" s="733"/>
      <c r="LFP32" s="733"/>
      <c r="LFQ32" s="733"/>
      <c r="LFR32" s="733"/>
      <c r="LFS32" s="733"/>
      <c r="LFT32" s="733"/>
      <c r="LFU32" s="733"/>
      <c r="LFV32" s="733"/>
      <c r="LFW32" s="733"/>
      <c r="LFX32" s="733"/>
      <c r="LFY32" s="733"/>
      <c r="LFZ32" s="733"/>
      <c r="LGA32" s="733"/>
      <c r="LGB32" s="733"/>
      <c r="LGC32" s="733"/>
      <c r="LGD32" s="733"/>
      <c r="LGE32" s="733"/>
      <c r="LGF32" s="733"/>
      <c r="LGG32" s="733"/>
      <c r="LGH32" s="733"/>
      <c r="LGI32" s="733"/>
      <c r="LGJ32" s="733"/>
      <c r="LGK32" s="733"/>
      <c r="LGL32" s="733"/>
      <c r="LGM32" s="733"/>
      <c r="LGN32" s="733"/>
      <c r="LGO32" s="733"/>
      <c r="LGP32" s="733"/>
      <c r="LGQ32" s="733"/>
      <c r="LGR32" s="733"/>
      <c r="LGS32" s="733"/>
      <c r="LGT32" s="733"/>
      <c r="LGU32" s="733"/>
      <c r="LGV32" s="733"/>
      <c r="LGW32" s="733"/>
      <c r="LGX32" s="733"/>
      <c r="LGY32" s="733"/>
      <c r="LGZ32" s="733"/>
      <c r="LHA32" s="733"/>
      <c r="LHB32" s="733"/>
      <c r="LHC32" s="733"/>
      <c r="LHD32" s="733"/>
      <c r="LHE32" s="733"/>
      <c r="LHF32" s="733"/>
      <c r="LHG32" s="733"/>
      <c r="LHH32" s="733"/>
      <c r="LHI32" s="733"/>
      <c r="LHJ32" s="733"/>
      <c r="LHK32" s="733"/>
      <c r="LHL32" s="733"/>
      <c r="LHM32" s="733"/>
      <c r="LHN32" s="733"/>
      <c r="LHO32" s="733"/>
      <c r="LHP32" s="733"/>
      <c r="LHQ32" s="733"/>
      <c r="LHR32" s="733"/>
      <c r="LHS32" s="733"/>
      <c r="LHT32" s="733"/>
      <c r="LHU32" s="733"/>
      <c r="LHV32" s="733"/>
      <c r="LHW32" s="733"/>
      <c r="LHX32" s="733"/>
      <c r="LHY32" s="733"/>
      <c r="LHZ32" s="733"/>
      <c r="LIA32" s="733"/>
      <c r="LIB32" s="733"/>
      <c r="LIC32" s="733"/>
      <c r="LID32" s="733"/>
      <c r="LIE32" s="733"/>
      <c r="LIF32" s="733"/>
      <c r="LIG32" s="733"/>
      <c r="LIH32" s="733"/>
      <c r="LII32" s="733"/>
      <c r="LIJ32" s="733"/>
      <c r="LIK32" s="733"/>
      <c r="LIL32" s="733"/>
      <c r="LIM32" s="733"/>
      <c r="LIN32" s="733"/>
      <c r="LIO32" s="733"/>
      <c r="LIP32" s="733"/>
      <c r="LIQ32" s="733"/>
      <c r="LIR32" s="733"/>
      <c r="LIS32" s="733"/>
      <c r="LIT32" s="733"/>
      <c r="LIU32" s="733"/>
      <c r="LIV32" s="733"/>
      <c r="LIW32" s="733"/>
      <c r="LIX32" s="733"/>
      <c r="LIY32" s="733"/>
      <c r="LIZ32" s="733"/>
      <c r="LJA32" s="733"/>
      <c r="LJB32" s="733"/>
      <c r="LJC32" s="733"/>
      <c r="LJD32" s="733"/>
      <c r="LJE32" s="733"/>
      <c r="LJF32" s="733"/>
      <c r="LJG32" s="733"/>
      <c r="LJH32" s="733"/>
      <c r="LJI32" s="733"/>
      <c r="LJJ32" s="733"/>
      <c r="LJK32" s="733"/>
      <c r="LJL32" s="733"/>
      <c r="LJM32" s="733"/>
      <c r="LJN32" s="733"/>
      <c r="LJO32" s="733"/>
      <c r="LJP32" s="733"/>
      <c r="LJQ32" s="733"/>
      <c r="LJR32" s="733"/>
      <c r="LJS32" s="733"/>
      <c r="LJT32" s="733"/>
      <c r="LJU32" s="733"/>
      <c r="LJV32" s="733"/>
      <c r="LJW32" s="733"/>
      <c r="LJX32" s="733"/>
      <c r="LJY32" s="733"/>
      <c r="LJZ32" s="733"/>
      <c r="LKA32" s="733"/>
      <c r="LKB32" s="733"/>
      <c r="LKC32" s="733"/>
      <c r="LKD32" s="733"/>
      <c r="LKE32" s="733"/>
      <c r="LKF32" s="733"/>
      <c r="LKG32" s="733"/>
      <c r="LKH32" s="733"/>
      <c r="LKI32" s="733"/>
      <c r="LKJ32" s="733"/>
      <c r="LKK32" s="733"/>
      <c r="LKL32" s="733"/>
      <c r="LKM32" s="733"/>
      <c r="LKN32" s="733"/>
      <c r="LKO32" s="733"/>
      <c r="LKP32" s="733"/>
      <c r="LKQ32" s="733"/>
      <c r="LKR32" s="733"/>
      <c r="LKS32" s="733"/>
      <c r="LKT32" s="733"/>
      <c r="LKU32" s="733"/>
      <c r="LKV32" s="733"/>
      <c r="LKW32" s="733"/>
      <c r="LKX32" s="733"/>
      <c r="LKY32" s="733"/>
      <c r="LKZ32" s="733"/>
      <c r="LLA32" s="733"/>
      <c r="LLB32" s="733"/>
      <c r="LLC32" s="733"/>
      <c r="LLD32" s="733"/>
      <c r="LLE32" s="733"/>
      <c r="LLF32" s="733"/>
      <c r="LLG32" s="733"/>
      <c r="LLH32" s="733"/>
      <c r="LLI32" s="733"/>
      <c r="LLJ32" s="733"/>
      <c r="LLK32" s="733"/>
      <c r="LLL32" s="733"/>
      <c r="LLM32" s="733"/>
      <c r="LLN32" s="733"/>
      <c r="LLO32" s="733"/>
      <c r="LLP32" s="733"/>
      <c r="LLQ32" s="733"/>
      <c r="LLR32" s="733"/>
      <c r="LLS32" s="733"/>
      <c r="LLT32" s="733"/>
      <c r="LLU32" s="733"/>
      <c r="LLV32" s="733"/>
      <c r="LLW32" s="733"/>
      <c r="LLX32" s="733"/>
      <c r="LLY32" s="733"/>
      <c r="LLZ32" s="733"/>
      <c r="LMA32" s="733"/>
      <c r="LMB32" s="733"/>
      <c r="LMC32" s="733"/>
      <c r="LMD32" s="733"/>
      <c r="LME32" s="733"/>
      <c r="LMF32" s="733"/>
      <c r="LMG32" s="733"/>
      <c r="LMH32" s="733"/>
      <c r="LMI32" s="733"/>
      <c r="LMJ32" s="733"/>
      <c r="LMK32" s="733"/>
      <c r="LML32" s="733"/>
      <c r="LMM32" s="733"/>
      <c r="LMN32" s="733"/>
      <c r="LMO32" s="733"/>
      <c r="LMP32" s="733"/>
      <c r="LMQ32" s="733"/>
      <c r="LMR32" s="733"/>
      <c r="LMS32" s="733"/>
      <c r="LMT32" s="733"/>
      <c r="LMU32" s="733"/>
      <c r="LMV32" s="733"/>
      <c r="LMW32" s="733"/>
      <c r="LMX32" s="733"/>
      <c r="LMY32" s="733"/>
      <c r="LMZ32" s="733"/>
      <c r="LNA32" s="733"/>
      <c r="LNB32" s="733"/>
      <c r="LNC32" s="733"/>
      <c r="LND32" s="733"/>
      <c r="LNE32" s="733"/>
      <c r="LNF32" s="733"/>
      <c r="LNG32" s="733"/>
      <c r="LNH32" s="733"/>
      <c r="LNI32" s="733"/>
      <c r="LNJ32" s="733"/>
      <c r="LNK32" s="733"/>
      <c r="LNL32" s="733"/>
      <c r="LNM32" s="733"/>
      <c r="LNN32" s="733"/>
      <c r="LNO32" s="733"/>
      <c r="LNP32" s="733"/>
      <c r="LNQ32" s="733"/>
      <c r="LNR32" s="733"/>
      <c r="LNS32" s="733"/>
      <c r="LNT32" s="733"/>
      <c r="LNU32" s="733"/>
      <c r="LNV32" s="733"/>
      <c r="LNW32" s="733"/>
      <c r="LNX32" s="733"/>
      <c r="LNY32" s="733"/>
      <c r="LNZ32" s="733"/>
      <c r="LOA32" s="733"/>
      <c r="LOB32" s="733"/>
      <c r="LOC32" s="733"/>
      <c r="LOD32" s="733"/>
      <c r="LOE32" s="733"/>
      <c r="LOF32" s="733"/>
      <c r="LOG32" s="733"/>
      <c r="LOH32" s="733"/>
      <c r="LOI32" s="733"/>
      <c r="LOJ32" s="733"/>
      <c r="LOK32" s="733"/>
      <c r="LOL32" s="733"/>
      <c r="LOM32" s="733"/>
      <c r="LON32" s="733"/>
      <c r="LOO32" s="733"/>
      <c r="LOP32" s="733"/>
      <c r="LOQ32" s="733"/>
      <c r="LOR32" s="733"/>
      <c r="LOS32" s="733"/>
      <c r="LOT32" s="733"/>
      <c r="LOU32" s="733"/>
      <c r="LOV32" s="733"/>
      <c r="LOW32" s="733"/>
      <c r="LOX32" s="733"/>
      <c r="LOY32" s="733"/>
      <c r="LOZ32" s="733"/>
      <c r="LPA32" s="733"/>
      <c r="LPB32" s="733"/>
      <c r="LPC32" s="733"/>
      <c r="LPD32" s="733"/>
      <c r="LPE32" s="733"/>
      <c r="LPF32" s="733"/>
      <c r="LPG32" s="733"/>
      <c r="LPH32" s="733"/>
      <c r="LPI32" s="733"/>
      <c r="LPJ32" s="733"/>
      <c r="LPK32" s="733"/>
      <c r="LPL32" s="733"/>
      <c r="LPM32" s="733"/>
      <c r="LPN32" s="733"/>
      <c r="LPO32" s="733"/>
      <c r="LPP32" s="733"/>
      <c r="LPQ32" s="733"/>
      <c r="LPR32" s="733"/>
      <c r="LPS32" s="733"/>
      <c r="LPT32" s="733"/>
      <c r="LPU32" s="733"/>
      <c r="LPV32" s="733"/>
      <c r="LPW32" s="733"/>
      <c r="LPX32" s="733"/>
      <c r="LPY32" s="733"/>
      <c r="LPZ32" s="733"/>
      <c r="LQA32" s="733"/>
      <c r="LQB32" s="733"/>
      <c r="LQC32" s="733"/>
      <c r="LQD32" s="733"/>
      <c r="LQE32" s="733"/>
      <c r="LQF32" s="733"/>
      <c r="LQG32" s="733"/>
      <c r="LQH32" s="733"/>
      <c r="LQI32" s="733"/>
      <c r="LQJ32" s="733"/>
      <c r="LQK32" s="733"/>
      <c r="LQL32" s="733"/>
      <c r="LQM32" s="733"/>
      <c r="LQN32" s="733"/>
      <c r="LQO32" s="733"/>
      <c r="LQP32" s="733"/>
      <c r="LQQ32" s="733"/>
      <c r="LQR32" s="733"/>
      <c r="LQS32" s="733"/>
      <c r="LQT32" s="733"/>
      <c r="LQU32" s="733"/>
      <c r="LQV32" s="733"/>
      <c r="LQW32" s="733"/>
      <c r="LQX32" s="733"/>
      <c r="LQY32" s="733"/>
      <c r="LQZ32" s="733"/>
      <c r="LRA32" s="733"/>
      <c r="LRB32" s="733"/>
      <c r="LRC32" s="733"/>
      <c r="LRD32" s="733"/>
      <c r="LRE32" s="733"/>
      <c r="LRF32" s="733"/>
      <c r="LRG32" s="733"/>
      <c r="LRH32" s="733"/>
      <c r="LRI32" s="733"/>
      <c r="LRJ32" s="733"/>
      <c r="LRK32" s="733"/>
      <c r="LRL32" s="733"/>
      <c r="LRM32" s="733"/>
      <c r="LRN32" s="733"/>
      <c r="LRO32" s="733"/>
      <c r="LRP32" s="733"/>
      <c r="LRQ32" s="733"/>
      <c r="LRR32" s="733"/>
      <c r="LRS32" s="733"/>
      <c r="LRT32" s="733"/>
      <c r="LRU32" s="733"/>
      <c r="LRV32" s="733"/>
      <c r="LRW32" s="733"/>
      <c r="LRX32" s="733"/>
      <c r="LRY32" s="733"/>
      <c r="LRZ32" s="733"/>
      <c r="LSA32" s="733"/>
      <c r="LSB32" s="733"/>
      <c r="LSC32" s="733"/>
      <c r="LSD32" s="733"/>
      <c r="LSE32" s="733"/>
      <c r="LSF32" s="733"/>
      <c r="LSG32" s="733"/>
      <c r="LSH32" s="733"/>
      <c r="LSI32" s="733"/>
      <c r="LSJ32" s="733"/>
      <c r="LSK32" s="733"/>
      <c r="LSL32" s="733"/>
      <c r="LSM32" s="733"/>
      <c r="LSN32" s="733"/>
      <c r="LSO32" s="733"/>
      <c r="LSP32" s="733"/>
      <c r="LSQ32" s="733"/>
      <c r="LSR32" s="733"/>
      <c r="LSS32" s="733"/>
      <c r="LST32" s="733"/>
      <c r="LSU32" s="733"/>
      <c r="LSV32" s="733"/>
      <c r="LSW32" s="733"/>
      <c r="LSX32" s="733"/>
      <c r="LSY32" s="733"/>
      <c r="LSZ32" s="733"/>
      <c r="LTA32" s="733"/>
      <c r="LTB32" s="733"/>
      <c r="LTC32" s="733"/>
      <c r="LTD32" s="733"/>
      <c r="LTE32" s="733"/>
      <c r="LTF32" s="733"/>
      <c r="LTG32" s="733"/>
      <c r="LTH32" s="733"/>
      <c r="LTI32" s="733"/>
      <c r="LTJ32" s="733"/>
      <c r="LTK32" s="733"/>
      <c r="LTL32" s="733"/>
      <c r="LTM32" s="733"/>
      <c r="LTN32" s="733"/>
      <c r="LTO32" s="733"/>
      <c r="LTP32" s="733"/>
      <c r="LTQ32" s="733"/>
      <c r="LTR32" s="733"/>
      <c r="LTS32" s="733"/>
      <c r="LTT32" s="733"/>
      <c r="LTU32" s="733"/>
      <c r="LTV32" s="733"/>
      <c r="LTW32" s="733"/>
      <c r="LTX32" s="733"/>
      <c r="LTY32" s="733"/>
      <c r="LTZ32" s="733"/>
      <c r="LUA32" s="733"/>
      <c r="LUB32" s="733"/>
      <c r="LUC32" s="733"/>
      <c r="LUD32" s="733"/>
      <c r="LUE32" s="733"/>
      <c r="LUF32" s="733"/>
      <c r="LUG32" s="733"/>
      <c r="LUH32" s="733"/>
      <c r="LUI32" s="733"/>
      <c r="LUJ32" s="733"/>
      <c r="LUK32" s="733"/>
      <c r="LUL32" s="733"/>
      <c r="LUM32" s="733"/>
      <c r="LUN32" s="733"/>
      <c r="LUO32" s="733"/>
      <c r="LUP32" s="733"/>
      <c r="LUQ32" s="733"/>
      <c r="LUR32" s="733"/>
      <c r="LUS32" s="733"/>
      <c r="LUT32" s="733"/>
      <c r="LUU32" s="733"/>
      <c r="LUV32" s="733"/>
      <c r="LUW32" s="733"/>
      <c r="LUX32" s="733"/>
      <c r="LUY32" s="733"/>
      <c r="LUZ32" s="733"/>
      <c r="LVA32" s="733"/>
      <c r="LVB32" s="733"/>
      <c r="LVC32" s="733"/>
      <c r="LVD32" s="733"/>
      <c r="LVE32" s="733"/>
      <c r="LVF32" s="733"/>
      <c r="LVG32" s="733"/>
      <c r="LVH32" s="733"/>
      <c r="LVI32" s="733"/>
      <c r="LVJ32" s="733"/>
      <c r="LVK32" s="733"/>
      <c r="LVL32" s="733"/>
      <c r="LVM32" s="733"/>
      <c r="LVN32" s="733"/>
      <c r="LVO32" s="733"/>
      <c r="LVP32" s="733"/>
      <c r="LVQ32" s="733"/>
      <c r="LVR32" s="733"/>
      <c r="LVS32" s="733"/>
      <c r="LVT32" s="733"/>
      <c r="LVU32" s="733"/>
      <c r="LVV32" s="733"/>
      <c r="LVW32" s="733"/>
      <c r="LVX32" s="733"/>
      <c r="LVY32" s="733"/>
      <c r="LVZ32" s="733"/>
      <c r="LWA32" s="733"/>
      <c r="LWB32" s="733"/>
      <c r="LWC32" s="733"/>
      <c r="LWD32" s="733"/>
      <c r="LWE32" s="733"/>
      <c r="LWF32" s="733"/>
      <c r="LWG32" s="733"/>
      <c r="LWH32" s="733"/>
      <c r="LWI32" s="733"/>
      <c r="LWJ32" s="733"/>
      <c r="LWK32" s="733"/>
      <c r="LWL32" s="733"/>
      <c r="LWM32" s="733"/>
      <c r="LWN32" s="733"/>
      <c r="LWO32" s="733"/>
      <c r="LWP32" s="733"/>
      <c r="LWQ32" s="733"/>
      <c r="LWR32" s="733"/>
      <c r="LWS32" s="733"/>
      <c r="LWT32" s="733"/>
      <c r="LWU32" s="733"/>
      <c r="LWV32" s="733"/>
      <c r="LWW32" s="733"/>
      <c r="LWX32" s="733"/>
      <c r="LWY32" s="733"/>
      <c r="LWZ32" s="733"/>
      <c r="LXA32" s="733"/>
      <c r="LXB32" s="733"/>
      <c r="LXC32" s="733"/>
      <c r="LXD32" s="733"/>
      <c r="LXE32" s="733"/>
      <c r="LXF32" s="733"/>
      <c r="LXG32" s="733"/>
      <c r="LXH32" s="733"/>
      <c r="LXI32" s="733"/>
      <c r="LXJ32" s="733"/>
      <c r="LXK32" s="733"/>
      <c r="LXL32" s="733"/>
      <c r="LXM32" s="733"/>
      <c r="LXN32" s="733"/>
      <c r="LXO32" s="733"/>
      <c r="LXP32" s="733"/>
      <c r="LXQ32" s="733"/>
      <c r="LXR32" s="733"/>
      <c r="LXS32" s="733"/>
      <c r="LXT32" s="733"/>
      <c r="LXU32" s="733"/>
      <c r="LXV32" s="733"/>
      <c r="LXW32" s="733"/>
      <c r="LXX32" s="733"/>
      <c r="LXY32" s="733"/>
      <c r="LXZ32" s="733"/>
      <c r="LYA32" s="733"/>
      <c r="LYB32" s="733"/>
      <c r="LYC32" s="733"/>
      <c r="LYD32" s="733"/>
      <c r="LYE32" s="733"/>
      <c r="LYF32" s="733"/>
      <c r="LYG32" s="733"/>
      <c r="LYH32" s="733"/>
      <c r="LYI32" s="733"/>
      <c r="LYJ32" s="733"/>
      <c r="LYK32" s="733"/>
      <c r="LYL32" s="733"/>
      <c r="LYM32" s="733"/>
      <c r="LYN32" s="733"/>
      <c r="LYO32" s="733"/>
      <c r="LYP32" s="733"/>
      <c r="LYQ32" s="733"/>
      <c r="LYR32" s="733"/>
      <c r="LYS32" s="733"/>
      <c r="LYT32" s="733"/>
      <c r="LYU32" s="733"/>
      <c r="LYV32" s="733"/>
      <c r="LYW32" s="733"/>
      <c r="LYX32" s="733"/>
      <c r="LYY32" s="733"/>
      <c r="LYZ32" s="733"/>
      <c r="LZA32" s="733"/>
      <c r="LZB32" s="733"/>
      <c r="LZC32" s="733"/>
      <c r="LZD32" s="733"/>
      <c r="LZE32" s="733"/>
      <c r="LZF32" s="733"/>
      <c r="LZG32" s="733"/>
      <c r="LZH32" s="733"/>
      <c r="LZI32" s="733"/>
      <c r="LZJ32" s="733"/>
      <c r="LZK32" s="733"/>
      <c r="LZL32" s="733"/>
      <c r="LZM32" s="733"/>
      <c r="LZN32" s="733"/>
      <c r="LZO32" s="733"/>
      <c r="LZP32" s="733"/>
      <c r="LZQ32" s="733"/>
      <c r="LZR32" s="733"/>
      <c r="LZS32" s="733"/>
      <c r="LZT32" s="733"/>
      <c r="LZU32" s="733"/>
      <c r="LZV32" s="733"/>
      <c r="LZW32" s="733"/>
      <c r="LZX32" s="733"/>
      <c r="LZY32" s="733"/>
      <c r="LZZ32" s="733"/>
      <c r="MAA32" s="733"/>
      <c r="MAB32" s="733"/>
      <c r="MAC32" s="733"/>
      <c r="MAD32" s="733"/>
      <c r="MAE32" s="733"/>
      <c r="MAF32" s="733"/>
      <c r="MAG32" s="733"/>
      <c r="MAH32" s="733"/>
      <c r="MAI32" s="733"/>
      <c r="MAJ32" s="733"/>
      <c r="MAK32" s="733"/>
      <c r="MAL32" s="733"/>
      <c r="MAM32" s="733"/>
      <c r="MAN32" s="733"/>
      <c r="MAO32" s="733"/>
      <c r="MAP32" s="733"/>
      <c r="MAQ32" s="733"/>
      <c r="MAR32" s="733"/>
      <c r="MAS32" s="733"/>
      <c r="MAT32" s="733"/>
      <c r="MAU32" s="733"/>
      <c r="MAV32" s="733"/>
      <c r="MAW32" s="733"/>
      <c r="MAX32" s="733"/>
      <c r="MAY32" s="733"/>
      <c r="MAZ32" s="733"/>
      <c r="MBA32" s="733"/>
      <c r="MBB32" s="733"/>
      <c r="MBC32" s="733"/>
      <c r="MBD32" s="733"/>
      <c r="MBE32" s="733"/>
      <c r="MBF32" s="733"/>
      <c r="MBG32" s="733"/>
      <c r="MBH32" s="733"/>
      <c r="MBI32" s="733"/>
      <c r="MBJ32" s="733"/>
      <c r="MBK32" s="733"/>
      <c r="MBL32" s="733"/>
      <c r="MBM32" s="733"/>
      <c r="MBN32" s="733"/>
      <c r="MBO32" s="733"/>
      <c r="MBP32" s="733"/>
      <c r="MBQ32" s="733"/>
      <c r="MBR32" s="733"/>
      <c r="MBS32" s="733"/>
      <c r="MBT32" s="733"/>
      <c r="MBU32" s="733"/>
      <c r="MBV32" s="733"/>
      <c r="MBW32" s="733"/>
      <c r="MBX32" s="733"/>
      <c r="MBY32" s="733"/>
      <c r="MBZ32" s="733"/>
      <c r="MCA32" s="733"/>
      <c r="MCB32" s="733"/>
      <c r="MCC32" s="733"/>
      <c r="MCD32" s="733"/>
      <c r="MCE32" s="733"/>
      <c r="MCF32" s="733"/>
      <c r="MCG32" s="733"/>
      <c r="MCH32" s="733"/>
      <c r="MCI32" s="733"/>
      <c r="MCJ32" s="733"/>
      <c r="MCK32" s="733"/>
      <c r="MCL32" s="733"/>
      <c r="MCM32" s="733"/>
      <c r="MCN32" s="733"/>
      <c r="MCO32" s="733"/>
      <c r="MCP32" s="733"/>
      <c r="MCQ32" s="733"/>
      <c r="MCR32" s="733"/>
      <c r="MCS32" s="733"/>
      <c r="MCT32" s="733"/>
      <c r="MCU32" s="733"/>
      <c r="MCV32" s="733"/>
      <c r="MCW32" s="733"/>
      <c r="MCX32" s="733"/>
      <c r="MCY32" s="733"/>
      <c r="MCZ32" s="733"/>
      <c r="MDA32" s="733"/>
      <c r="MDB32" s="733"/>
      <c r="MDC32" s="733"/>
      <c r="MDD32" s="733"/>
      <c r="MDE32" s="733"/>
      <c r="MDF32" s="733"/>
      <c r="MDG32" s="733"/>
      <c r="MDH32" s="733"/>
      <c r="MDI32" s="733"/>
      <c r="MDJ32" s="733"/>
      <c r="MDK32" s="733"/>
      <c r="MDL32" s="733"/>
      <c r="MDM32" s="733"/>
      <c r="MDN32" s="733"/>
      <c r="MDO32" s="733"/>
      <c r="MDP32" s="733"/>
      <c r="MDQ32" s="733"/>
      <c r="MDR32" s="733"/>
      <c r="MDS32" s="733"/>
      <c r="MDT32" s="733"/>
      <c r="MDU32" s="733"/>
      <c r="MDV32" s="733"/>
      <c r="MDW32" s="733"/>
      <c r="MDX32" s="733"/>
      <c r="MDY32" s="733"/>
      <c r="MDZ32" s="733"/>
      <c r="MEA32" s="733"/>
      <c r="MEB32" s="733"/>
      <c r="MEC32" s="733"/>
      <c r="MED32" s="733"/>
      <c r="MEE32" s="733"/>
      <c r="MEF32" s="733"/>
      <c r="MEG32" s="733"/>
      <c r="MEH32" s="733"/>
      <c r="MEI32" s="733"/>
      <c r="MEJ32" s="733"/>
      <c r="MEK32" s="733"/>
      <c r="MEL32" s="733"/>
      <c r="MEM32" s="733"/>
      <c r="MEN32" s="733"/>
      <c r="MEO32" s="733"/>
      <c r="MEP32" s="733"/>
      <c r="MEQ32" s="733"/>
      <c r="MER32" s="733"/>
      <c r="MES32" s="733"/>
      <c r="MET32" s="733"/>
      <c r="MEU32" s="733"/>
      <c r="MEV32" s="733"/>
      <c r="MEW32" s="733"/>
      <c r="MEX32" s="733"/>
      <c r="MEY32" s="733"/>
      <c r="MEZ32" s="733"/>
      <c r="MFA32" s="733"/>
      <c r="MFB32" s="733"/>
      <c r="MFC32" s="733"/>
      <c r="MFD32" s="733"/>
      <c r="MFE32" s="733"/>
      <c r="MFF32" s="733"/>
      <c r="MFG32" s="733"/>
      <c r="MFH32" s="733"/>
      <c r="MFI32" s="733"/>
      <c r="MFJ32" s="733"/>
      <c r="MFK32" s="733"/>
      <c r="MFL32" s="733"/>
      <c r="MFM32" s="733"/>
      <c r="MFN32" s="733"/>
      <c r="MFO32" s="733"/>
      <c r="MFP32" s="733"/>
      <c r="MFQ32" s="733"/>
      <c r="MFR32" s="733"/>
      <c r="MFS32" s="733"/>
      <c r="MFT32" s="733"/>
      <c r="MFU32" s="733"/>
      <c r="MFV32" s="733"/>
      <c r="MFW32" s="733"/>
      <c r="MFX32" s="733"/>
      <c r="MFY32" s="733"/>
      <c r="MFZ32" s="733"/>
      <c r="MGA32" s="733"/>
      <c r="MGB32" s="733"/>
      <c r="MGC32" s="733"/>
      <c r="MGD32" s="733"/>
      <c r="MGE32" s="733"/>
      <c r="MGF32" s="733"/>
      <c r="MGG32" s="733"/>
      <c r="MGH32" s="733"/>
      <c r="MGI32" s="733"/>
      <c r="MGJ32" s="733"/>
      <c r="MGK32" s="733"/>
      <c r="MGL32" s="733"/>
      <c r="MGM32" s="733"/>
      <c r="MGN32" s="733"/>
      <c r="MGO32" s="733"/>
      <c r="MGP32" s="733"/>
      <c r="MGQ32" s="733"/>
      <c r="MGR32" s="733"/>
      <c r="MGS32" s="733"/>
      <c r="MGT32" s="733"/>
      <c r="MGU32" s="733"/>
      <c r="MGV32" s="733"/>
      <c r="MGW32" s="733"/>
      <c r="MGX32" s="733"/>
      <c r="MGY32" s="733"/>
      <c r="MGZ32" s="733"/>
      <c r="MHA32" s="733"/>
      <c r="MHB32" s="733"/>
      <c r="MHC32" s="733"/>
      <c r="MHD32" s="733"/>
      <c r="MHE32" s="733"/>
      <c r="MHF32" s="733"/>
      <c r="MHG32" s="733"/>
      <c r="MHH32" s="733"/>
      <c r="MHI32" s="733"/>
      <c r="MHJ32" s="733"/>
      <c r="MHK32" s="733"/>
      <c r="MHL32" s="733"/>
      <c r="MHM32" s="733"/>
      <c r="MHN32" s="733"/>
      <c r="MHO32" s="733"/>
      <c r="MHP32" s="733"/>
      <c r="MHQ32" s="733"/>
      <c r="MHR32" s="733"/>
      <c r="MHS32" s="733"/>
      <c r="MHT32" s="733"/>
      <c r="MHU32" s="733"/>
      <c r="MHV32" s="733"/>
      <c r="MHW32" s="733"/>
      <c r="MHX32" s="733"/>
      <c r="MHY32" s="733"/>
      <c r="MHZ32" s="733"/>
      <c r="MIA32" s="733"/>
      <c r="MIB32" s="733"/>
      <c r="MIC32" s="733"/>
      <c r="MID32" s="733"/>
      <c r="MIE32" s="733"/>
      <c r="MIF32" s="733"/>
      <c r="MIG32" s="733"/>
      <c r="MIH32" s="733"/>
      <c r="MII32" s="733"/>
      <c r="MIJ32" s="733"/>
      <c r="MIK32" s="733"/>
      <c r="MIL32" s="733"/>
      <c r="MIM32" s="733"/>
      <c r="MIN32" s="733"/>
      <c r="MIO32" s="733"/>
      <c r="MIP32" s="733"/>
      <c r="MIQ32" s="733"/>
      <c r="MIR32" s="733"/>
      <c r="MIS32" s="733"/>
      <c r="MIT32" s="733"/>
      <c r="MIU32" s="733"/>
      <c r="MIV32" s="733"/>
      <c r="MIW32" s="733"/>
      <c r="MIX32" s="733"/>
      <c r="MIY32" s="733"/>
      <c r="MIZ32" s="733"/>
      <c r="MJA32" s="733"/>
      <c r="MJB32" s="733"/>
      <c r="MJC32" s="733"/>
      <c r="MJD32" s="733"/>
      <c r="MJE32" s="733"/>
      <c r="MJF32" s="733"/>
      <c r="MJG32" s="733"/>
      <c r="MJH32" s="733"/>
      <c r="MJI32" s="733"/>
      <c r="MJJ32" s="733"/>
      <c r="MJK32" s="733"/>
      <c r="MJL32" s="733"/>
      <c r="MJM32" s="733"/>
      <c r="MJN32" s="733"/>
      <c r="MJO32" s="733"/>
      <c r="MJP32" s="733"/>
      <c r="MJQ32" s="733"/>
      <c r="MJR32" s="733"/>
      <c r="MJS32" s="733"/>
      <c r="MJT32" s="733"/>
      <c r="MJU32" s="733"/>
      <c r="MJV32" s="733"/>
      <c r="MJW32" s="733"/>
      <c r="MJX32" s="733"/>
      <c r="MJY32" s="733"/>
      <c r="MJZ32" s="733"/>
      <c r="MKA32" s="733"/>
      <c r="MKB32" s="733"/>
      <c r="MKC32" s="733"/>
      <c r="MKD32" s="733"/>
      <c r="MKE32" s="733"/>
      <c r="MKF32" s="733"/>
      <c r="MKG32" s="733"/>
      <c r="MKH32" s="733"/>
      <c r="MKI32" s="733"/>
      <c r="MKJ32" s="733"/>
      <c r="MKK32" s="733"/>
      <c r="MKL32" s="733"/>
      <c r="MKM32" s="733"/>
      <c r="MKN32" s="733"/>
      <c r="MKO32" s="733"/>
      <c r="MKP32" s="733"/>
      <c r="MKQ32" s="733"/>
      <c r="MKR32" s="733"/>
      <c r="MKS32" s="733"/>
      <c r="MKT32" s="733"/>
      <c r="MKU32" s="733"/>
      <c r="MKV32" s="733"/>
      <c r="MKW32" s="733"/>
      <c r="MKX32" s="733"/>
      <c r="MKY32" s="733"/>
      <c r="MKZ32" s="733"/>
      <c r="MLA32" s="733"/>
      <c r="MLB32" s="733"/>
      <c r="MLC32" s="733"/>
      <c r="MLD32" s="733"/>
      <c r="MLE32" s="733"/>
      <c r="MLF32" s="733"/>
      <c r="MLG32" s="733"/>
      <c r="MLH32" s="733"/>
      <c r="MLI32" s="733"/>
      <c r="MLJ32" s="733"/>
      <c r="MLK32" s="733"/>
      <c r="MLL32" s="733"/>
      <c r="MLM32" s="733"/>
      <c r="MLN32" s="733"/>
      <c r="MLO32" s="733"/>
      <c r="MLP32" s="733"/>
      <c r="MLQ32" s="733"/>
      <c r="MLR32" s="733"/>
      <c r="MLS32" s="733"/>
      <c r="MLT32" s="733"/>
      <c r="MLU32" s="733"/>
      <c r="MLV32" s="733"/>
      <c r="MLW32" s="733"/>
      <c r="MLX32" s="733"/>
      <c r="MLY32" s="733"/>
      <c r="MLZ32" s="733"/>
      <c r="MMA32" s="733"/>
      <c r="MMB32" s="733"/>
      <c r="MMC32" s="733"/>
      <c r="MMD32" s="733"/>
      <c r="MME32" s="733"/>
      <c r="MMF32" s="733"/>
      <c r="MMG32" s="733"/>
      <c r="MMH32" s="733"/>
      <c r="MMI32" s="733"/>
      <c r="MMJ32" s="733"/>
      <c r="MMK32" s="733"/>
      <c r="MML32" s="733"/>
      <c r="MMM32" s="733"/>
      <c r="MMN32" s="733"/>
      <c r="MMO32" s="733"/>
      <c r="MMP32" s="733"/>
      <c r="MMQ32" s="733"/>
      <c r="MMR32" s="733"/>
      <c r="MMS32" s="733"/>
      <c r="MMT32" s="733"/>
      <c r="MMU32" s="733"/>
      <c r="MMV32" s="733"/>
      <c r="MMW32" s="733"/>
      <c r="MMX32" s="733"/>
      <c r="MMY32" s="733"/>
      <c r="MMZ32" s="733"/>
      <c r="MNA32" s="733"/>
      <c r="MNB32" s="733"/>
      <c r="MNC32" s="733"/>
      <c r="MND32" s="733"/>
      <c r="MNE32" s="733"/>
      <c r="MNF32" s="733"/>
      <c r="MNG32" s="733"/>
      <c r="MNH32" s="733"/>
      <c r="MNI32" s="733"/>
      <c r="MNJ32" s="733"/>
      <c r="MNK32" s="733"/>
      <c r="MNL32" s="733"/>
      <c r="MNM32" s="733"/>
      <c r="MNN32" s="733"/>
      <c r="MNO32" s="733"/>
      <c r="MNP32" s="733"/>
      <c r="MNQ32" s="733"/>
      <c r="MNR32" s="733"/>
      <c r="MNS32" s="733"/>
      <c r="MNT32" s="733"/>
      <c r="MNU32" s="733"/>
      <c r="MNV32" s="733"/>
      <c r="MNW32" s="733"/>
      <c r="MNX32" s="733"/>
      <c r="MNY32" s="733"/>
      <c r="MNZ32" s="733"/>
      <c r="MOA32" s="733"/>
      <c r="MOB32" s="733"/>
      <c r="MOC32" s="733"/>
      <c r="MOD32" s="733"/>
      <c r="MOE32" s="733"/>
      <c r="MOF32" s="733"/>
      <c r="MOG32" s="733"/>
      <c r="MOH32" s="733"/>
      <c r="MOI32" s="733"/>
      <c r="MOJ32" s="733"/>
      <c r="MOK32" s="733"/>
      <c r="MOL32" s="733"/>
      <c r="MOM32" s="733"/>
      <c r="MON32" s="733"/>
      <c r="MOO32" s="733"/>
      <c r="MOP32" s="733"/>
      <c r="MOQ32" s="733"/>
      <c r="MOR32" s="733"/>
      <c r="MOS32" s="733"/>
      <c r="MOT32" s="733"/>
      <c r="MOU32" s="733"/>
      <c r="MOV32" s="733"/>
      <c r="MOW32" s="733"/>
      <c r="MOX32" s="733"/>
      <c r="MOY32" s="733"/>
      <c r="MOZ32" s="733"/>
      <c r="MPA32" s="733"/>
      <c r="MPB32" s="733"/>
      <c r="MPC32" s="733"/>
      <c r="MPD32" s="733"/>
      <c r="MPE32" s="733"/>
      <c r="MPF32" s="733"/>
      <c r="MPG32" s="733"/>
      <c r="MPH32" s="733"/>
      <c r="MPI32" s="733"/>
      <c r="MPJ32" s="733"/>
      <c r="MPK32" s="733"/>
      <c r="MPL32" s="733"/>
      <c r="MPM32" s="733"/>
      <c r="MPN32" s="733"/>
      <c r="MPO32" s="733"/>
      <c r="MPP32" s="733"/>
      <c r="MPQ32" s="733"/>
      <c r="MPR32" s="733"/>
      <c r="MPS32" s="733"/>
      <c r="MPT32" s="733"/>
      <c r="MPU32" s="733"/>
      <c r="MPV32" s="733"/>
      <c r="MPW32" s="733"/>
      <c r="MPX32" s="733"/>
      <c r="MPY32" s="733"/>
      <c r="MPZ32" s="733"/>
      <c r="MQA32" s="733"/>
      <c r="MQB32" s="733"/>
      <c r="MQC32" s="733"/>
      <c r="MQD32" s="733"/>
      <c r="MQE32" s="733"/>
      <c r="MQF32" s="733"/>
      <c r="MQG32" s="733"/>
      <c r="MQH32" s="733"/>
      <c r="MQI32" s="733"/>
      <c r="MQJ32" s="733"/>
      <c r="MQK32" s="733"/>
      <c r="MQL32" s="733"/>
      <c r="MQM32" s="733"/>
      <c r="MQN32" s="733"/>
      <c r="MQO32" s="733"/>
      <c r="MQP32" s="733"/>
      <c r="MQQ32" s="733"/>
      <c r="MQR32" s="733"/>
      <c r="MQS32" s="733"/>
      <c r="MQT32" s="733"/>
      <c r="MQU32" s="733"/>
      <c r="MQV32" s="733"/>
      <c r="MQW32" s="733"/>
      <c r="MQX32" s="733"/>
      <c r="MQY32" s="733"/>
      <c r="MQZ32" s="733"/>
      <c r="MRA32" s="733"/>
      <c r="MRB32" s="733"/>
      <c r="MRC32" s="733"/>
      <c r="MRD32" s="733"/>
      <c r="MRE32" s="733"/>
      <c r="MRF32" s="733"/>
      <c r="MRG32" s="733"/>
      <c r="MRH32" s="733"/>
      <c r="MRI32" s="733"/>
      <c r="MRJ32" s="733"/>
      <c r="MRK32" s="733"/>
      <c r="MRL32" s="733"/>
      <c r="MRM32" s="733"/>
      <c r="MRN32" s="733"/>
      <c r="MRO32" s="733"/>
      <c r="MRP32" s="733"/>
      <c r="MRQ32" s="733"/>
      <c r="MRR32" s="733"/>
      <c r="MRS32" s="733"/>
      <c r="MRT32" s="733"/>
      <c r="MRU32" s="733"/>
      <c r="MRV32" s="733"/>
      <c r="MRW32" s="733"/>
      <c r="MRX32" s="733"/>
      <c r="MRY32" s="733"/>
      <c r="MRZ32" s="733"/>
      <c r="MSA32" s="733"/>
      <c r="MSB32" s="733"/>
      <c r="MSC32" s="733"/>
      <c r="MSD32" s="733"/>
      <c r="MSE32" s="733"/>
      <c r="MSF32" s="733"/>
      <c r="MSG32" s="733"/>
      <c r="MSH32" s="733"/>
      <c r="MSI32" s="733"/>
      <c r="MSJ32" s="733"/>
      <c r="MSK32" s="733"/>
      <c r="MSL32" s="733"/>
      <c r="MSM32" s="733"/>
      <c r="MSN32" s="733"/>
      <c r="MSO32" s="733"/>
      <c r="MSP32" s="733"/>
      <c r="MSQ32" s="733"/>
      <c r="MSR32" s="733"/>
      <c r="MSS32" s="733"/>
      <c r="MST32" s="733"/>
      <c r="MSU32" s="733"/>
      <c r="MSV32" s="733"/>
      <c r="MSW32" s="733"/>
      <c r="MSX32" s="733"/>
      <c r="MSY32" s="733"/>
      <c r="MSZ32" s="733"/>
      <c r="MTA32" s="733"/>
      <c r="MTB32" s="733"/>
      <c r="MTC32" s="733"/>
      <c r="MTD32" s="733"/>
      <c r="MTE32" s="733"/>
      <c r="MTF32" s="733"/>
      <c r="MTG32" s="733"/>
      <c r="MTH32" s="733"/>
      <c r="MTI32" s="733"/>
      <c r="MTJ32" s="733"/>
      <c r="MTK32" s="733"/>
      <c r="MTL32" s="733"/>
      <c r="MTM32" s="733"/>
      <c r="MTN32" s="733"/>
      <c r="MTO32" s="733"/>
      <c r="MTP32" s="733"/>
      <c r="MTQ32" s="733"/>
      <c r="MTR32" s="733"/>
      <c r="MTS32" s="733"/>
      <c r="MTT32" s="733"/>
      <c r="MTU32" s="733"/>
      <c r="MTV32" s="733"/>
      <c r="MTW32" s="733"/>
      <c r="MTX32" s="733"/>
      <c r="MTY32" s="733"/>
      <c r="MTZ32" s="733"/>
      <c r="MUA32" s="733"/>
      <c r="MUB32" s="733"/>
      <c r="MUC32" s="733"/>
      <c r="MUD32" s="733"/>
      <c r="MUE32" s="733"/>
      <c r="MUF32" s="733"/>
      <c r="MUG32" s="733"/>
      <c r="MUH32" s="733"/>
      <c r="MUI32" s="733"/>
      <c r="MUJ32" s="733"/>
      <c r="MUK32" s="733"/>
      <c r="MUL32" s="733"/>
      <c r="MUM32" s="733"/>
      <c r="MUN32" s="733"/>
      <c r="MUO32" s="733"/>
      <c r="MUP32" s="733"/>
      <c r="MUQ32" s="733"/>
      <c r="MUR32" s="733"/>
      <c r="MUS32" s="733"/>
      <c r="MUT32" s="733"/>
      <c r="MUU32" s="733"/>
      <c r="MUV32" s="733"/>
      <c r="MUW32" s="733"/>
      <c r="MUX32" s="733"/>
      <c r="MUY32" s="733"/>
      <c r="MUZ32" s="733"/>
      <c r="MVA32" s="733"/>
      <c r="MVB32" s="733"/>
      <c r="MVC32" s="733"/>
      <c r="MVD32" s="733"/>
      <c r="MVE32" s="733"/>
      <c r="MVF32" s="733"/>
      <c r="MVG32" s="733"/>
      <c r="MVH32" s="733"/>
      <c r="MVI32" s="733"/>
      <c r="MVJ32" s="733"/>
      <c r="MVK32" s="733"/>
      <c r="MVL32" s="733"/>
      <c r="MVM32" s="733"/>
      <c r="MVN32" s="733"/>
      <c r="MVO32" s="733"/>
      <c r="MVP32" s="733"/>
      <c r="MVQ32" s="733"/>
      <c r="MVR32" s="733"/>
      <c r="MVS32" s="733"/>
      <c r="MVT32" s="733"/>
      <c r="MVU32" s="733"/>
      <c r="MVV32" s="733"/>
      <c r="MVW32" s="733"/>
      <c r="MVX32" s="733"/>
      <c r="MVY32" s="733"/>
      <c r="MVZ32" s="733"/>
      <c r="MWA32" s="733"/>
      <c r="MWB32" s="733"/>
      <c r="MWC32" s="733"/>
      <c r="MWD32" s="733"/>
      <c r="MWE32" s="733"/>
      <c r="MWF32" s="733"/>
      <c r="MWG32" s="733"/>
      <c r="MWH32" s="733"/>
      <c r="MWI32" s="733"/>
      <c r="MWJ32" s="733"/>
      <c r="MWK32" s="733"/>
      <c r="MWL32" s="733"/>
      <c r="MWM32" s="733"/>
      <c r="MWN32" s="733"/>
      <c r="MWO32" s="733"/>
      <c r="MWP32" s="733"/>
      <c r="MWQ32" s="733"/>
      <c r="MWR32" s="733"/>
      <c r="MWS32" s="733"/>
      <c r="MWT32" s="733"/>
      <c r="MWU32" s="733"/>
      <c r="MWV32" s="733"/>
      <c r="MWW32" s="733"/>
      <c r="MWX32" s="733"/>
      <c r="MWY32" s="733"/>
      <c r="MWZ32" s="733"/>
      <c r="MXA32" s="733"/>
      <c r="MXB32" s="733"/>
      <c r="MXC32" s="733"/>
      <c r="MXD32" s="733"/>
      <c r="MXE32" s="733"/>
      <c r="MXF32" s="733"/>
      <c r="MXG32" s="733"/>
      <c r="MXH32" s="733"/>
      <c r="MXI32" s="733"/>
      <c r="MXJ32" s="733"/>
      <c r="MXK32" s="733"/>
      <c r="MXL32" s="733"/>
      <c r="MXM32" s="733"/>
      <c r="MXN32" s="733"/>
      <c r="MXO32" s="733"/>
      <c r="MXP32" s="733"/>
      <c r="MXQ32" s="733"/>
      <c r="MXR32" s="733"/>
      <c r="MXS32" s="733"/>
      <c r="MXT32" s="733"/>
      <c r="MXU32" s="733"/>
      <c r="MXV32" s="733"/>
      <c r="MXW32" s="733"/>
      <c r="MXX32" s="733"/>
      <c r="MXY32" s="733"/>
      <c r="MXZ32" s="733"/>
      <c r="MYA32" s="733"/>
      <c r="MYB32" s="733"/>
      <c r="MYC32" s="733"/>
      <c r="MYD32" s="733"/>
      <c r="MYE32" s="733"/>
      <c r="MYF32" s="733"/>
      <c r="MYG32" s="733"/>
      <c r="MYH32" s="733"/>
      <c r="MYI32" s="733"/>
      <c r="MYJ32" s="733"/>
      <c r="MYK32" s="733"/>
      <c r="MYL32" s="733"/>
      <c r="MYM32" s="733"/>
      <c r="MYN32" s="733"/>
      <c r="MYO32" s="733"/>
      <c r="MYP32" s="733"/>
      <c r="MYQ32" s="733"/>
      <c r="MYR32" s="733"/>
      <c r="MYS32" s="733"/>
      <c r="MYT32" s="733"/>
      <c r="MYU32" s="733"/>
      <c r="MYV32" s="733"/>
      <c r="MYW32" s="733"/>
      <c r="MYX32" s="733"/>
      <c r="MYY32" s="733"/>
      <c r="MYZ32" s="733"/>
      <c r="MZA32" s="733"/>
      <c r="MZB32" s="733"/>
      <c r="MZC32" s="733"/>
      <c r="MZD32" s="733"/>
      <c r="MZE32" s="733"/>
      <c r="MZF32" s="733"/>
      <c r="MZG32" s="733"/>
      <c r="MZH32" s="733"/>
      <c r="MZI32" s="733"/>
      <c r="MZJ32" s="733"/>
      <c r="MZK32" s="733"/>
      <c r="MZL32" s="733"/>
      <c r="MZM32" s="733"/>
      <c r="MZN32" s="733"/>
      <c r="MZO32" s="733"/>
      <c r="MZP32" s="733"/>
      <c r="MZQ32" s="733"/>
      <c r="MZR32" s="733"/>
      <c r="MZS32" s="733"/>
      <c r="MZT32" s="733"/>
      <c r="MZU32" s="733"/>
      <c r="MZV32" s="733"/>
      <c r="MZW32" s="733"/>
      <c r="MZX32" s="733"/>
      <c r="MZY32" s="733"/>
      <c r="MZZ32" s="733"/>
      <c r="NAA32" s="733"/>
      <c r="NAB32" s="733"/>
      <c r="NAC32" s="733"/>
      <c r="NAD32" s="733"/>
      <c r="NAE32" s="733"/>
      <c r="NAF32" s="733"/>
      <c r="NAG32" s="733"/>
      <c r="NAH32" s="733"/>
      <c r="NAI32" s="733"/>
      <c r="NAJ32" s="733"/>
      <c r="NAK32" s="733"/>
      <c r="NAL32" s="733"/>
      <c r="NAM32" s="733"/>
      <c r="NAN32" s="733"/>
      <c r="NAO32" s="733"/>
      <c r="NAP32" s="733"/>
      <c r="NAQ32" s="733"/>
      <c r="NAR32" s="733"/>
      <c r="NAS32" s="733"/>
      <c r="NAT32" s="733"/>
      <c r="NAU32" s="733"/>
      <c r="NAV32" s="733"/>
      <c r="NAW32" s="733"/>
      <c r="NAX32" s="733"/>
      <c r="NAY32" s="733"/>
      <c r="NAZ32" s="733"/>
      <c r="NBA32" s="733"/>
      <c r="NBB32" s="733"/>
      <c r="NBC32" s="733"/>
      <c r="NBD32" s="733"/>
      <c r="NBE32" s="733"/>
      <c r="NBF32" s="733"/>
      <c r="NBG32" s="733"/>
      <c r="NBH32" s="733"/>
      <c r="NBI32" s="733"/>
      <c r="NBJ32" s="733"/>
      <c r="NBK32" s="733"/>
      <c r="NBL32" s="733"/>
      <c r="NBM32" s="733"/>
      <c r="NBN32" s="733"/>
      <c r="NBO32" s="733"/>
      <c r="NBP32" s="733"/>
      <c r="NBQ32" s="733"/>
      <c r="NBR32" s="733"/>
      <c r="NBS32" s="733"/>
      <c r="NBT32" s="733"/>
      <c r="NBU32" s="733"/>
      <c r="NBV32" s="733"/>
      <c r="NBW32" s="733"/>
      <c r="NBX32" s="733"/>
      <c r="NBY32" s="733"/>
      <c r="NBZ32" s="733"/>
      <c r="NCA32" s="733"/>
      <c r="NCB32" s="733"/>
      <c r="NCC32" s="733"/>
      <c r="NCD32" s="733"/>
      <c r="NCE32" s="733"/>
      <c r="NCF32" s="733"/>
      <c r="NCG32" s="733"/>
      <c r="NCH32" s="733"/>
      <c r="NCI32" s="733"/>
      <c r="NCJ32" s="733"/>
      <c r="NCK32" s="733"/>
      <c r="NCL32" s="733"/>
      <c r="NCM32" s="733"/>
      <c r="NCN32" s="733"/>
      <c r="NCO32" s="733"/>
      <c r="NCP32" s="733"/>
      <c r="NCQ32" s="733"/>
      <c r="NCR32" s="733"/>
      <c r="NCS32" s="733"/>
      <c r="NCT32" s="733"/>
      <c r="NCU32" s="733"/>
      <c r="NCV32" s="733"/>
      <c r="NCW32" s="733"/>
      <c r="NCX32" s="733"/>
      <c r="NCY32" s="733"/>
      <c r="NCZ32" s="733"/>
      <c r="NDA32" s="733"/>
      <c r="NDB32" s="733"/>
      <c r="NDC32" s="733"/>
      <c r="NDD32" s="733"/>
      <c r="NDE32" s="733"/>
      <c r="NDF32" s="733"/>
      <c r="NDG32" s="733"/>
      <c r="NDH32" s="733"/>
      <c r="NDI32" s="733"/>
      <c r="NDJ32" s="733"/>
      <c r="NDK32" s="733"/>
      <c r="NDL32" s="733"/>
      <c r="NDM32" s="733"/>
      <c r="NDN32" s="733"/>
      <c r="NDO32" s="733"/>
      <c r="NDP32" s="733"/>
      <c r="NDQ32" s="733"/>
      <c r="NDR32" s="733"/>
      <c r="NDS32" s="733"/>
      <c r="NDT32" s="733"/>
      <c r="NDU32" s="733"/>
      <c r="NDV32" s="733"/>
      <c r="NDW32" s="733"/>
      <c r="NDX32" s="733"/>
      <c r="NDY32" s="733"/>
      <c r="NDZ32" s="733"/>
      <c r="NEA32" s="733"/>
      <c r="NEB32" s="733"/>
      <c r="NEC32" s="733"/>
      <c r="NED32" s="733"/>
      <c r="NEE32" s="733"/>
      <c r="NEF32" s="733"/>
      <c r="NEG32" s="733"/>
      <c r="NEH32" s="733"/>
      <c r="NEI32" s="733"/>
      <c r="NEJ32" s="733"/>
      <c r="NEK32" s="733"/>
      <c r="NEL32" s="733"/>
      <c r="NEM32" s="733"/>
      <c r="NEN32" s="733"/>
      <c r="NEO32" s="733"/>
      <c r="NEP32" s="733"/>
      <c r="NEQ32" s="733"/>
      <c r="NER32" s="733"/>
      <c r="NES32" s="733"/>
      <c r="NET32" s="733"/>
      <c r="NEU32" s="733"/>
      <c r="NEV32" s="733"/>
      <c r="NEW32" s="733"/>
      <c r="NEX32" s="733"/>
      <c r="NEY32" s="733"/>
      <c r="NEZ32" s="733"/>
      <c r="NFA32" s="733"/>
      <c r="NFB32" s="733"/>
      <c r="NFC32" s="733"/>
      <c r="NFD32" s="733"/>
      <c r="NFE32" s="733"/>
      <c r="NFF32" s="733"/>
      <c r="NFG32" s="733"/>
      <c r="NFH32" s="733"/>
      <c r="NFI32" s="733"/>
      <c r="NFJ32" s="733"/>
      <c r="NFK32" s="733"/>
      <c r="NFL32" s="733"/>
      <c r="NFM32" s="733"/>
      <c r="NFN32" s="733"/>
      <c r="NFO32" s="733"/>
      <c r="NFP32" s="733"/>
      <c r="NFQ32" s="733"/>
      <c r="NFR32" s="733"/>
      <c r="NFS32" s="733"/>
      <c r="NFT32" s="733"/>
      <c r="NFU32" s="733"/>
      <c r="NFV32" s="733"/>
      <c r="NFW32" s="733"/>
      <c r="NFX32" s="733"/>
      <c r="NFY32" s="733"/>
      <c r="NFZ32" s="733"/>
      <c r="NGA32" s="733"/>
      <c r="NGB32" s="733"/>
      <c r="NGC32" s="733"/>
      <c r="NGD32" s="733"/>
      <c r="NGE32" s="733"/>
      <c r="NGF32" s="733"/>
      <c r="NGG32" s="733"/>
      <c r="NGH32" s="733"/>
      <c r="NGI32" s="733"/>
      <c r="NGJ32" s="733"/>
      <c r="NGK32" s="733"/>
      <c r="NGL32" s="733"/>
      <c r="NGM32" s="733"/>
      <c r="NGN32" s="733"/>
      <c r="NGO32" s="733"/>
      <c r="NGP32" s="733"/>
      <c r="NGQ32" s="733"/>
      <c r="NGR32" s="733"/>
      <c r="NGS32" s="733"/>
      <c r="NGT32" s="733"/>
      <c r="NGU32" s="733"/>
      <c r="NGV32" s="733"/>
      <c r="NGW32" s="733"/>
      <c r="NGX32" s="733"/>
      <c r="NGY32" s="733"/>
      <c r="NGZ32" s="733"/>
      <c r="NHA32" s="733"/>
      <c r="NHB32" s="733"/>
      <c r="NHC32" s="733"/>
      <c r="NHD32" s="733"/>
      <c r="NHE32" s="733"/>
      <c r="NHF32" s="733"/>
      <c r="NHG32" s="733"/>
      <c r="NHH32" s="733"/>
      <c r="NHI32" s="733"/>
      <c r="NHJ32" s="733"/>
      <c r="NHK32" s="733"/>
      <c r="NHL32" s="733"/>
      <c r="NHM32" s="733"/>
      <c r="NHN32" s="733"/>
      <c r="NHO32" s="733"/>
      <c r="NHP32" s="733"/>
      <c r="NHQ32" s="733"/>
      <c r="NHR32" s="733"/>
      <c r="NHS32" s="733"/>
      <c r="NHT32" s="733"/>
      <c r="NHU32" s="733"/>
      <c r="NHV32" s="733"/>
      <c r="NHW32" s="733"/>
      <c r="NHX32" s="733"/>
      <c r="NHY32" s="733"/>
      <c r="NHZ32" s="733"/>
      <c r="NIA32" s="733"/>
      <c r="NIB32" s="733"/>
      <c r="NIC32" s="733"/>
      <c r="NID32" s="733"/>
      <c r="NIE32" s="733"/>
      <c r="NIF32" s="733"/>
      <c r="NIG32" s="733"/>
      <c r="NIH32" s="733"/>
      <c r="NII32" s="733"/>
      <c r="NIJ32" s="733"/>
      <c r="NIK32" s="733"/>
      <c r="NIL32" s="733"/>
      <c r="NIM32" s="733"/>
      <c r="NIN32" s="733"/>
      <c r="NIO32" s="733"/>
      <c r="NIP32" s="733"/>
      <c r="NIQ32" s="733"/>
      <c r="NIR32" s="733"/>
      <c r="NIS32" s="733"/>
      <c r="NIT32" s="733"/>
      <c r="NIU32" s="733"/>
      <c r="NIV32" s="733"/>
      <c r="NIW32" s="733"/>
      <c r="NIX32" s="733"/>
      <c r="NIY32" s="733"/>
      <c r="NIZ32" s="733"/>
      <c r="NJA32" s="733"/>
      <c r="NJB32" s="733"/>
      <c r="NJC32" s="733"/>
      <c r="NJD32" s="733"/>
      <c r="NJE32" s="733"/>
      <c r="NJF32" s="733"/>
      <c r="NJG32" s="733"/>
      <c r="NJH32" s="733"/>
      <c r="NJI32" s="733"/>
      <c r="NJJ32" s="733"/>
      <c r="NJK32" s="733"/>
      <c r="NJL32" s="733"/>
      <c r="NJM32" s="733"/>
      <c r="NJN32" s="733"/>
      <c r="NJO32" s="733"/>
      <c r="NJP32" s="733"/>
      <c r="NJQ32" s="733"/>
      <c r="NJR32" s="733"/>
      <c r="NJS32" s="733"/>
      <c r="NJT32" s="733"/>
      <c r="NJU32" s="733"/>
      <c r="NJV32" s="733"/>
      <c r="NJW32" s="733"/>
      <c r="NJX32" s="733"/>
      <c r="NJY32" s="733"/>
      <c r="NJZ32" s="733"/>
      <c r="NKA32" s="733"/>
      <c r="NKB32" s="733"/>
      <c r="NKC32" s="733"/>
      <c r="NKD32" s="733"/>
      <c r="NKE32" s="733"/>
      <c r="NKF32" s="733"/>
      <c r="NKG32" s="733"/>
      <c r="NKH32" s="733"/>
      <c r="NKI32" s="733"/>
      <c r="NKJ32" s="733"/>
      <c r="NKK32" s="733"/>
      <c r="NKL32" s="733"/>
      <c r="NKM32" s="733"/>
      <c r="NKN32" s="733"/>
      <c r="NKO32" s="733"/>
      <c r="NKP32" s="733"/>
      <c r="NKQ32" s="733"/>
      <c r="NKR32" s="733"/>
      <c r="NKS32" s="733"/>
      <c r="NKT32" s="733"/>
      <c r="NKU32" s="733"/>
      <c r="NKV32" s="733"/>
      <c r="NKW32" s="733"/>
      <c r="NKX32" s="733"/>
      <c r="NKY32" s="733"/>
      <c r="NKZ32" s="733"/>
      <c r="NLA32" s="733"/>
      <c r="NLB32" s="733"/>
      <c r="NLC32" s="733"/>
      <c r="NLD32" s="733"/>
      <c r="NLE32" s="733"/>
      <c r="NLF32" s="733"/>
      <c r="NLG32" s="733"/>
      <c r="NLH32" s="733"/>
      <c r="NLI32" s="733"/>
      <c r="NLJ32" s="733"/>
      <c r="NLK32" s="733"/>
      <c r="NLL32" s="733"/>
      <c r="NLM32" s="733"/>
      <c r="NLN32" s="733"/>
      <c r="NLO32" s="733"/>
      <c r="NLP32" s="733"/>
      <c r="NLQ32" s="733"/>
      <c r="NLR32" s="733"/>
      <c r="NLS32" s="733"/>
      <c r="NLT32" s="733"/>
      <c r="NLU32" s="733"/>
      <c r="NLV32" s="733"/>
      <c r="NLW32" s="733"/>
      <c r="NLX32" s="733"/>
      <c r="NLY32" s="733"/>
      <c r="NLZ32" s="733"/>
      <c r="NMA32" s="733"/>
      <c r="NMB32" s="733"/>
      <c r="NMC32" s="733"/>
      <c r="NMD32" s="733"/>
      <c r="NME32" s="733"/>
      <c r="NMF32" s="733"/>
      <c r="NMG32" s="733"/>
      <c r="NMH32" s="733"/>
      <c r="NMI32" s="733"/>
      <c r="NMJ32" s="733"/>
      <c r="NMK32" s="733"/>
      <c r="NML32" s="733"/>
      <c r="NMM32" s="733"/>
      <c r="NMN32" s="733"/>
      <c r="NMO32" s="733"/>
      <c r="NMP32" s="733"/>
      <c r="NMQ32" s="733"/>
      <c r="NMR32" s="733"/>
      <c r="NMS32" s="733"/>
      <c r="NMT32" s="733"/>
      <c r="NMU32" s="733"/>
      <c r="NMV32" s="733"/>
      <c r="NMW32" s="733"/>
      <c r="NMX32" s="733"/>
      <c r="NMY32" s="733"/>
      <c r="NMZ32" s="733"/>
      <c r="NNA32" s="733"/>
      <c r="NNB32" s="733"/>
      <c r="NNC32" s="733"/>
      <c r="NND32" s="733"/>
      <c r="NNE32" s="733"/>
      <c r="NNF32" s="733"/>
      <c r="NNG32" s="733"/>
      <c r="NNH32" s="733"/>
      <c r="NNI32" s="733"/>
      <c r="NNJ32" s="733"/>
      <c r="NNK32" s="733"/>
      <c r="NNL32" s="733"/>
      <c r="NNM32" s="733"/>
      <c r="NNN32" s="733"/>
      <c r="NNO32" s="733"/>
      <c r="NNP32" s="733"/>
      <c r="NNQ32" s="733"/>
      <c r="NNR32" s="733"/>
      <c r="NNS32" s="733"/>
      <c r="NNT32" s="733"/>
      <c r="NNU32" s="733"/>
      <c r="NNV32" s="733"/>
      <c r="NNW32" s="733"/>
      <c r="NNX32" s="733"/>
      <c r="NNY32" s="733"/>
      <c r="NNZ32" s="733"/>
      <c r="NOA32" s="733"/>
      <c r="NOB32" s="733"/>
      <c r="NOC32" s="733"/>
      <c r="NOD32" s="733"/>
      <c r="NOE32" s="733"/>
      <c r="NOF32" s="733"/>
      <c r="NOG32" s="733"/>
      <c r="NOH32" s="733"/>
      <c r="NOI32" s="733"/>
      <c r="NOJ32" s="733"/>
      <c r="NOK32" s="733"/>
      <c r="NOL32" s="733"/>
      <c r="NOM32" s="733"/>
      <c r="NON32" s="733"/>
      <c r="NOO32" s="733"/>
      <c r="NOP32" s="733"/>
      <c r="NOQ32" s="733"/>
      <c r="NOR32" s="733"/>
      <c r="NOS32" s="733"/>
      <c r="NOT32" s="733"/>
      <c r="NOU32" s="733"/>
      <c r="NOV32" s="733"/>
      <c r="NOW32" s="733"/>
      <c r="NOX32" s="733"/>
      <c r="NOY32" s="733"/>
      <c r="NOZ32" s="733"/>
      <c r="NPA32" s="733"/>
      <c r="NPB32" s="733"/>
      <c r="NPC32" s="733"/>
      <c r="NPD32" s="733"/>
      <c r="NPE32" s="733"/>
      <c r="NPF32" s="733"/>
      <c r="NPG32" s="733"/>
      <c r="NPH32" s="733"/>
      <c r="NPI32" s="733"/>
      <c r="NPJ32" s="733"/>
      <c r="NPK32" s="733"/>
      <c r="NPL32" s="733"/>
      <c r="NPM32" s="733"/>
      <c r="NPN32" s="733"/>
      <c r="NPO32" s="733"/>
      <c r="NPP32" s="733"/>
      <c r="NPQ32" s="733"/>
      <c r="NPR32" s="733"/>
      <c r="NPS32" s="733"/>
      <c r="NPT32" s="733"/>
      <c r="NPU32" s="733"/>
      <c r="NPV32" s="733"/>
      <c r="NPW32" s="733"/>
      <c r="NPX32" s="733"/>
      <c r="NPY32" s="733"/>
      <c r="NPZ32" s="733"/>
      <c r="NQA32" s="733"/>
      <c r="NQB32" s="733"/>
      <c r="NQC32" s="733"/>
      <c r="NQD32" s="733"/>
      <c r="NQE32" s="733"/>
      <c r="NQF32" s="733"/>
      <c r="NQG32" s="733"/>
      <c r="NQH32" s="733"/>
      <c r="NQI32" s="733"/>
      <c r="NQJ32" s="733"/>
      <c r="NQK32" s="733"/>
      <c r="NQL32" s="733"/>
      <c r="NQM32" s="733"/>
      <c r="NQN32" s="733"/>
      <c r="NQO32" s="733"/>
      <c r="NQP32" s="733"/>
      <c r="NQQ32" s="733"/>
      <c r="NQR32" s="733"/>
      <c r="NQS32" s="733"/>
      <c r="NQT32" s="733"/>
      <c r="NQU32" s="733"/>
      <c r="NQV32" s="733"/>
      <c r="NQW32" s="733"/>
      <c r="NQX32" s="733"/>
      <c r="NQY32" s="733"/>
      <c r="NQZ32" s="733"/>
      <c r="NRA32" s="733"/>
      <c r="NRB32" s="733"/>
      <c r="NRC32" s="733"/>
      <c r="NRD32" s="733"/>
      <c r="NRE32" s="733"/>
      <c r="NRF32" s="733"/>
      <c r="NRG32" s="733"/>
      <c r="NRH32" s="733"/>
      <c r="NRI32" s="733"/>
      <c r="NRJ32" s="733"/>
      <c r="NRK32" s="733"/>
      <c r="NRL32" s="733"/>
      <c r="NRM32" s="733"/>
      <c r="NRN32" s="733"/>
      <c r="NRO32" s="733"/>
      <c r="NRP32" s="733"/>
      <c r="NRQ32" s="733"/>
      <c r="NRR32" s="733"/>
      <c r="NRS32" s="733"/>
      <c r="NRT32" s="733"/>
      <c r="NRU32" s="733"/>
      <c r="NRV32" s="733"/>
      <c r="NRW32" s="733"/>
      <c r="NRX32" s="733"/>
      <c r="NRY32" s="733"/>
      <c r="NRZ32" s="733"/>
      <c r="NSA32" s="733"/>
      <c r="NSB32" s="733"/>
      <c r="NSC32" s="733"/>
      <c r="NSD32" s="733"/>
      <c r="NSE32" s="733"/>
      <c r="NSF32" s="733"/>
      <c r="NSG32" s="733"/>
      <c r="NSH32" s="733"/>
      <c r="NSI32" s="733"/>
      <c r="NSJ32" s="733"/>
      <c r="NSK32" s="733"/>
      <c r="NSL32" s="733"/>
      <c r="NSM32" s="733"/>
      <c r="NSN32" s="733"/>
      <c r="NSO32" s="733"/>
      <c r="NSP32" s="733"/>
      <c r="NSQ32" s="733"/>
      <c r="NSR32" s="733"/>
      <c r="NSS32" s="733"/>
      <c r="NST32" s="733"/>
      <c r="NSU32" s="733"/>
      <c r="NSV32" s="733"/>
      <c r="NSW32" s="733"/>
      <c r="NSX32" s="733"/>
      <c r="NSY32" s="733"/>
      <c r="NSZ32" s="733"/>
      <c r="NTA32" s="733"/>
      <c r="NTB32" s="733"/>
      <c r="NTC32" s="733"/>
      <c r="NTD32" s="733"/>
      <c r="NTE32" s="733"/>
      <c r="NTF32" s="733"/>
      <c r="NTG32" s="733"/>
      <c r="NTH32" s="733"/>
      <c r="NTI32" s="733"/>
      <c r="NTJ32" s="733"/>
      <c r="NTK32" s="733"/>
      <c r="NTL32" s="733"/>
      <c r="NTM32" s="733"/>
      <c r="NTN32" s="733"/>
      <c r="NTO32" s="733"/>
      <c r="NTP32" s="733"/>
      <c r="NTQ32" s="733"/>
      <c r="NTR32" s="733"/>
      <c r="NTS32" s="733"/>
      <c r="NTT32" s="733"/>
      <c r="NTU32" s="733"/>
      <c r="NTV32" s="733"/>
      <c r="NTW32" s="733"/>
      <c r="NTX32" s="733"/>
      <c r="NTY32" s="733"/>
      <c r="NTZ32" s="733"/>
      <c r="NUA32" s="733"/>
      <c r="NUB32" s="733"/>
      <c r="NUC32" s="733"/>
      <c r="NUD32" s="733"/>
      <c r="NUE32" s="733"/>
      <c r="NUF32" s="733"/>
      <c r="NUG32" s="733"/>
      <c r="NUH32" s="733"/>
      <c r="NUI32" s="733"/>
      <c r="NUJ32" s="733"/>
      <c r="NUK32" s="733"/>
      <c r="NUL32" s="733"/>
      <c r="NUM32" s="733"/>
      <c r="NUN32" s="733"/>
      <c r="NUO32" s="733"/>
      <c r="NUP32" s="733"/>
      <c r="NUQ32" s="733"/>
      <c r="NUR32" s="733"/>
      <c r="NUS32" s="733"/>
      <c r="NUT32" s="733"/>
      <c r="NUU32" s="733"/>
      <c r="NUV32" s="733"/>
      <c r="NUW32" s="733"/>
      <c r="NUX32" s="733"/>
      <c r="NUY32" s="733"/>
      <c r="NUZ32" s="733"/>
      <c r="NVA32" s="733"/>
      <c r="NVB32" s="733"/>
      <c r="NVC32" s="733"/>
      <c r="NVD32" s="733"/>
      <c r="NVE32" s="733"/>
      <c r="NVF32" s="733"/>
      <c r="NVG32" s="733"/>
      <c r="NVH32" s="733"/>
      <c r="NVI32" s="733"/>
      <c r="NVJ32" s="733"/>
      <c r="NVK32" s="733"/>
      <c r="NVL32" s="733"/>
      <c r="NVM32" s="733"/>
      <c r="NVN32" s="733"/>
      <c r="NVO32" s="733"/>
      <c r="NVP32" s="733"/>
      <c r="NVQ32" s="733"/>
      <c r="NVR32" s="733"/>
      <c r="NVS32" s="733"/>
      <c r="NVT32" s="733"/>
      <c r="NVU32" s="733"/>
      <c r="NVV32" s="733"/>
      <c r="NVW32" s="733"/>
      <c r="NVX32" s="733"/>
      <c r="NVY32" s="733"/>
      <c r="NVZ32" s="733"/>
      <c r="NWA32" s="733"/>
      <c r="NWB32" s="733"/>
      <c r="NWC32" s="733"/>
      <c r="NWD32" s="733"/>
      <c r="NWE32" s="733"/>
      <c r="NWF32" s="733"/>
      <c r="NWG32" s="733"/>
      <c r="NWH32" s="733"/>
      <c r="NWI32" s="733"/>
      <c r="NWJ32" s="733"/>
      <c r="NWK32" s="733"/>
      <c r="NWL32" s="733"/>
      <c r="NWM32" s="733"/>
      <c r="NWN32" s="733"/>
      <c r="NWO32" s="733"/>
      <c r="NWP32" s="733"/>
      <c r="NWQ32" s="733"/>
      <c r="NWR32" s="733"/>
      <c r="NWS32" s="733"/>
      <c r="NWT32" s="733"/>
      <c r="NWU32" s="733"/>
      <c r="NWV32" s="733"/>
      <c r="NWW32" s="733"/>
      <c r="NWX32" s="733"/>
      <c r="NWY32" s="733"/>
      <c r="NWZ32" s="733"/>
      <c r="NXA32" s="733"/>
      <c r="NXB32" s="733"/>
      <c r="NXC32" s="733"/>
      <c r="NXD32" s="733"/>
      <c r="NXE32" s="733"/>
      <c r="NXF32" s="733"/>
      <c r="NXG32" s="733"/>
      <c r="NXH32" s="733"/>
      <c r="NXI32" s="733"/>
      <c r="NXJ32" s="733"/>
      <c r="NXK32" s="733"/>
      <c r="NXL32" s="733"/>
      <c r="NXM32" s="733"/>
      <c r="NXN32" s="733"/>
      <c r="NXO32" s="733"/>
      <c r="NXP32" s="733"/>
      <c r="NXQ32" s="733"/>
      <c r="NXR32" s="733"/>
      <c r="NXS32" s="733"/>
      <c r="NXT32" s="733"/>
      <c r="NXU32" s="733"/>
      <c r="NXV32" s="733"/>
      <c r="NXW32" s="733"/>
      <c r="NXX32" s="733"/>
      <c r="NXY32" s="733"/>
      <c r="NXZ32" s="733"/>
      <c r="NYA32" s="733"/>
      <c r="NYB32" s="733"/>
      <c r="NYC32" s="733"/>
      <c r="NYD32" s="733"/>
      <c r="NYE32" s="733"/>
      <c r="NYF32" s="733"/>
      <c r="NYG32" s="733"/>
      <c r="NYH32" s="733"/>
      <c r="NYI32" s="733"/>
      <c r="NYJ32" s="733"/>
      <c r="NYK32" s="733"/>
      <c r="NYL32" s="733"/>
      <c r="NYM32" s="733"/>
      <c r="NYN32" s="733"/>
      <c r="NYO32" s="733"/>
      <c r="NYP32" s="733"/>
      <c r="NYQ32" s="733"/>
      <c r="NYR32" s="733"/>
      <c r="NYS32" s="733"/>
      <c r="NYT32" s="733"/>
      <c r="NYU32" s="733"/>
      <c r="NYV32" s="733"/>
      <c r="NYW32" s="733"/>
      <c r="NYX32" s="733"/>
      <c r="NYY32" s="733"/>
      <c r="NYZ32" s="733"/>
      <c r="NZA32" s="733"/>
      <c r="NZB32" s="733"/>
      <c r="NZC32" s="733"/>
      <c r="NZD32" s="733"/>
      <c r="NZE32" s="733"/>
      <c r="NZF32" s="733"/>
      <c r="NZG32" s="733"/>
      <c r="NZH32" s="733"/>
      <c r="NZI32" s="733"/>
      <c r="NZJ32" s="733"/>
      <c r="NZK32" s="733"/>
      <c r="NZL32" s="733"/>
      <c r="NZM32" s="733"/>
      <c r="NZN32" s="733"/>
      <c r="NZO32" s="733"/>
      <c r="NZP32" s="733"/>
      <c r="NZQ32" s="733"/>
      <c r="NZR32" s="733"/>
      <c r="NZS32" s="733"/>
      <c r="NZT32" s="733"/>
      <c r="NZU32" s="733"/>
      <c r="NZV32" s="733"/>
      <c r="NZW32" s="733"/>
      <c r="NZX32" s="733"/>
      <c r="NZY32" s="733"/>
      <c r="NZZ32" s="733"/>
      <c r="OAA32" s="733"/>
      <c r="OAB32" s="733"/>
      <c r="OAC32" s="733"/>
      <c r="OAD32" s="733"/>
      <c r="OAE32" s="733"/>
      <c r="OAF32" s="733"/>
      <c r="OAG32" s="733"/>
      <c r="OAH32" s="733"/>
      <c r="OAI32" s="733"/>
      <c r="OAJ32" s="733"/>
      <c r="OAK32" s="733"/>
      <c r="OAL32" s="733"/>
      <c r="OAM32" s="733"/>
      <c r="OAN32" s="733"/>
      <c r="OAO32" s="733"/>
      <c r="OAP32" s="733"/>
      <c r="OAQ32" s="733"/>
      <c r="OAR32" s="733"/>
      <c r="OAS32" s="733"/>
      <c r="OAT32" s="733"/>
      <c r="OAU32" s="733"/>
      <c r="OAV32" s="733"/>
      <c r="OAW32" s="733"/>
      <c r="OAX32" s="733"/>
      <c r="OAY32" s="733"/>
      <c r="OAZ32" s="733"/>
      <c r="OBA32" s="733"/>
      <c r="OBB32" s="733"/>
      <c r="OBC32" s="733"/>
      <c r="OBD32" s="733"/>
      <c r="OBE32" s="733"/>
      <c r="OBF32" s="733"/>
      <c r="OBG32" s="733"/>
      <c r="OBH32" s="733"/>
      <c r="OBI32" s="733"/>
      <c r="OBJ32" s="733"/>
      <c r="OBK32" s="733"/>
      <c r="OBL32" s="733"/>
      <c r="OBM32" s="733"/>
      <c r="OBN32" s="733"/>
      <c r="OBO32" s="733"/>
      <c r="OBP32" s="733"/>
      <c r="OBQ32" s="733"/>
      <c r="OBR32" s="733"/>
      <c r="OBS32" s="733"/>
      <c r="OBT32" s="733"/>
      <c r="OBU32" s="733"/>
      <c r="OBV32" s="733"/>
      <c r="OBW32" s="733"/>
      <c r="OBX32" s="733"/>
      <c r="OBY32" s="733"/>
      <c r="OBZ32" s="733"/>
      <c r="OCA32" s="733"/>
      <c r="OCB32" s="733"/>
      <c r="OCC32" s="733"/>
      <c r="OCD32" s="733"/>
      <c r="OCE32" s="733"/>
      <c r="OCF32" s="733"/>
      <c r="OCG32" s="733"/>
      <c r="OCH32" s="733"/>
      <c r="OCI32" s="733"/>
      <c r="OCJ32" s="733"/>
      <c r="OCK32" s="733"/>
      <c r="OCL32" s="733"/>
      <c r="OCM32" s="733"/>
      <c r="OCN32" s="733"/>
      <c r="OCO32" s="733"/>
      <c r="OCP32" s="733"/>
      <c r="OCQ32" s="733"/>
      <c r="OCR32" s="733"/>
      <c r="OCS32" s="733"/>
      <c r="OCT32" s="733"/>
      <c r="OCU32" s="733"/>
      <c r="OCV32" s="733"/>
      <c r="OCW32" s="733"/>
      <c r="OCX32" s="733"/>
      <c r="OCY32" s="733"/>
      <c r="OCZ32" s="733"/>
      <c r="ODA32" s="733"/>
      <c r="ODB32" s="733"/>
      <c r="ODC32" s="733"/>
      <c r="ODD32" s="733"/>
      <c r="ODE32" s="733"/>
      <c r="ODF32" s="733"/>
      <c r="ODG32" s="733"/>
      <c r="ODH32" s="733"/>
      <c r="ODI32" s="733"/>
      <c r="ODJ32" s="733"/>
      <c r="ODK32" s="733"/>
      <c r="ODL32" s="733"/>
      <c r="ODM32" s="733"/>
      <c r="ODN32" s="733"/>
      <c r="ODO32" s="733"/>
      <c r="ODP32" s="733"/>
      <c r="ODQ32" s="733"/>
      <c r="ODR32" s="733"/>
      <c r="ODS32" s="733"/>
      <c r="ODT32" s="733"/>
      <c r="ODU32" s="733"/>
      <c r="ODV32" s="733"/>
      <c r="ODW32" s="733"/>
      <c r="ODX32" s="733"/>
      <c r="ODY32" s="733"/>
      <c r="ODZ32" s="733"/>
      <c r="OEA32" s="733"/>
      <c r="OEB32" s="733"/>
      <c r="OEC32" s="733"/>
      <c r="OED32" s="733"/>
      <c r="OEE32" s="733"/>
      <c r="OEF32" s="733"/>
      <c r="OEG32" s="733"/>
      <c r="OEH32" s="733"/>
      <c r="OEI32" s="733"/>
      <c r="OEJ32" s="733"/>
      <c r="OEK32" s="733"/>
      <c r="OEL32" s="733"/>
      <c r="OEM32" s="733"/>
      <c r="OEN32" s="733"/>
      <c r="OEO32" s="733"/>
      <c r="OEP32" s="733"/>
      <c r="OEQ32" s="733"/>
      <c r="OER32" s="733"/>
      <c r="OES32" s="733"/>
      <c r="OET32" s="733"/>
      <c r="OEU32" s="733"/>
      <c r="OEV32" s="733"/>
      <c r="OEW32" s="733"/>
      <c r="OEX32" s="733"/>
      <c r="OEY32" s="733"/>
      <c r="OEZ32" s="733"/>
      <c r="OFA32" s="733"/>
      <c r="OFB32" s="733"/>
      <c r="OFC32" s="733"/>
      <c r="OFD32" s="733"/>
      <c r="OFE32" s="733"/>
      <c r="OFF32" s="733"/>
      <c r="OFG32" s="733"/>
      <c r="OFH32" s="733"/>
      <c r="OFI32" s="733"/>
      <c r="OFJ32" s="733"/>
      <c r="OFK32" s="733"/>
      <c r="OFL32" s="733"/>
      <c r="OFM32" s="733"/>
      <c r="OFN32" s="733"/>
      <c r="OFO32" s="733"/>
      <c r="OFP32" s="733"/>
      <c r="OFQ32" s="733"/>
      <c r="OFR32" s="733"/>
      <c r="OFS32" s="733"/>
      <c r="OFT32" s="733"/>
      <c r="OFU32" s="733"/>
      <c r="OFV32" s="733"/>
      <c r="OFW32" s="733"/>
      <c r="OFX32" s="733"/>
      <c r="OFY32" s="733"/>
      <c r="OFZ32" s="733"/>
      <c r="OGA32" s="733"/>
      <c r="OGB32" s="733"/>
      <c r="OGC32" s="733"/>
      <c r="OGD32" s="733"/>
      <c r="OGE32" s="733"/>
      <c r="OGF32" s="733"/>
      <c r="OGG32" s="733"/>
      <c r="OGH32" s="733"/>
      <c r="OGI32" s="733"/>
      <c r="OGJ32" s="733"/>
      <c r="OGK32" s="733"/>
      <c r="OGL32" s="733"/>
      <c r="OGM32" s="733"/>
      <c r="OGN32" s="733"/>
      <c r="OGO32" s="733"/>
      <c r="OGP32" s="733"/>
      <c r="OGQ32" s="733"/>
      <c r="OGR32" s="733"/>
      <c r="OGS32" s="733"/>
      <c r="OGT32" s="733"/>
      <c r="OGU32" s="733"/>
      <c r="OGV32" s="733"/>
      <c r="OGW32" s="733"/>
      <c r="OGX32" s="733"/>
      <c r="OGY32" s="733"/>
      <c r="OGZ32" s="733"/>
      <c r="OHA32" s="733"/>
      <c r="OHB32" s="733"/>
      <c r="OHC32" s="733"/>
      <c r="OHD32" s="733"/>
      <c r="OHE32" s="733"/>
      <c r="OHF32" s="733"/>
      <c r="OHG32" s="733"/>
      <c r="OHH32" s="733"/>
      <c r="OHI32" s="733"/>
      <c r="OHJ32" s="733"/>
      <c r="OHK32" s="733"/>
      <c r="OHL32" s="733"/>
      <c r="OHM32" s="733"/>
      <c r="OHN32" s="733"/>
      <c r="OHO32" s="733"/>
      <c r="OHP32" s="733"/>
      <c r="OHQ32" s="733"/>
      <c r="OHR32" s="733"/>
      <c r="OHS32" s="733"/>
      <c r="OHT32" s="733"/>
      <c r="OHU32" s="733"/>
      <c r="OHV32" s="733"/>
      <c r="OHW32" s="733"/>
      <c r="OHX32" s="733"/>
      <c r="OHY32" s="733"/>
      <c r="OHZ32" s="733"/>
      <c r="OIA32" s="733"/>
      <c r="OIB32" s="733"/>
      <c r="OIC32" s="733"/>
      <c r="OID32" s="733"/>
      <c r="OIE32" s="733"/>
      <c r="OIF32" s="733"/>
      <c r="OIG32" s="733"/>
      <c r="OIH32" s="733"/>
      <c r="OII32" s="733"/>
      <c r="OIJ32" s="733"/>
      <c r="OIK32" s="733"/>
      <c r="OIL32" s="733"/>
      <c r="OIM32" s="733"/>
      <c r="OIN32" s="733"/>
      <c r="OIO32" s="733"/>
      <c r="OIP32" s="733"/>
      <c r="OIQ32" s="733"/>
      <c r="OIR32" s="733"/>
      <c r="OIS32" s="733"/>
      <c r="OIT32" s="733"/>
      <c r="OIU32" s="733"/>
      <c r="OIV32" s="733"/>
      <c r="OIW32" s="733"/>
      <c r="OIX32" s="733"/>
      <c r="OIY32" s="733"/>
      <c r="OIZ32" s="733"/>
      <c r="OJA32" s="733"/>
      <c r="OJB32" s="733"/>
      <c r="OJC32" s="733"/>
      <c r="OJD32" s="733"/>
      <c r="OJE32" s="733"/>
      <c r="OJF32" s="733"/>
      <c r="OJG32" s="733"/>
      <c r="OJH32" s="733"/>
      <c r="OJI32" s="733"/>
      <c r="OJJ32" s="733"/>
      <c r="OJK32" s="733"/>
      <c r="OJL32" s="733"/>
      <c r="OJM32" s="733"/>
      <c r="OJN32" s="733"/>
      <c r="OJO32" s="733"/>
      <c r="OJP32" s="733"/>
      <c r="OJQ32" s="733"/>
      <c r="OJR32" s="733"/>
      <c r="OJS32" s="733"/>
      <c r="OJT32" s="733"/>
      <c r="OJU32" s="733"/>
      <c r="OJV32" s="733"/>
      <c r="OJW32" s="733"/>
      <c r="OJX32" s="733"/>
      <c r="OJY32" s="733"/>
      <c r="OJZ32" s="733"/>
      <c r="OKA32" s="733"/>
      <c r="OKB32" s="733"/>
      <c r="OKC32" s="733"/>
      <c r="OKD32" s="733"/>
      <c r="OKE32" s="733"/>
      <c r="OKF32" s="733"/>
      <c r="OKG32" s="733"/>
      <c r="OKH32" s="733"/>
      <c r="OKI32" s="733"/>
      <c r="OKJ32" s="733"/>
      <c r="OKK32" s="733"/>
      <c r="OKL32" s="733"/>
      <c r="OKM32" s="733"/>
      <c r="OKN32" s="733"/>
      <c r="OKO32" s="733"/>
      <c r="OKP32" s="733"/>
      <c r="OKQ32" s="733"/>
      <c r="OKR32" s="733"/>
      <c r="OKS32" s="733"/>
      <c r="OKT32" s="733"/>
      <c r="OKU32" s="733"/>
      <c r="OKV32" s="733"/>
      <c r="OKW32" s="733"/>
      <c r="OKX32" s="733"/>
      <c r="OKY32" s="733"/>
      <c r="OKZ32" s="733"/>
      <c r="OLA32" s="733"/>
      <c r="OLB32" s="733"/>
      <c r="OLC32" s="733"/>
      <c r="OLD32" s="733"/>
      <c r="OLE32" s="733"/>
      <c r="OLF32" s="733"/>
      <c r="OLG32" s="733"/>
      <c r="OLH32" s="733"/>
      <c r="OLI32" s="733"/>
      <c r="OLJ32" s="733"/>
      <c r="OLK32" s="733"/>
      <c r="OLL32" s="733"/>
      <c r="OLM32" s="733"/>
      <c r="OLN32" s="733"/>
      <c r="OLO32" s="733"/>
      <c r="OLP32" s="733"/>
      <c r="OLQ32" s="733"/>
      <c r="OLR32" s="733"/>
      <c r="OLS32" s="733"/>
      <c r="OLT32" s="733"/>
      <c r="OLU32" s="733"/>
      <c r="OLV32" s="733"/>
      <c r="OLW32" s="733"/>
      <c r="OLX32" s="733"/>
      <c r="OLY32" s="733"/>
      <c r="OLZ32" s="733"/>
      <c r="OMA32" s="733"/>
      <c r="OMB32" s="733"/>
      <c r="OMC32" s="733"/>
      <c r="OMD32" s="733"/>
      <c r="OME32" s="733"/>
      <c r="OMF32" s="733"/>
      <c r="OMG32" s="733"/>
      <c r="OMH32" s="733"/>
      <c r="OMI32" s="733"/>
      <c r="OMJ32" s="733"/>
      <c r="OMK32" s="733"/>
      <c r="OML32" s="733"/>
      <c r="OMM32" s="733"/>
      <c r="OMN32" s="733"/>
      <c r="OMO32" s="733"/>
      <c r="OMP32" s="733"/>
      <c r="OMQ32" s="733"/>
      <c r="OMR32" s="733"/>
      <c r="OMS32" s="733"/>
      <c r="OMT32" s="733"/>
      <c r="OMU32" s="733"/>
      <c r="OMV32" s="733"/>
      <c r="OMW32" s="733"/>
      <c r="OMX32" s="733"/>
      <c r="OMY32" s="733"/>
      <c r="OMZ32" s="733"/>
      <c r="ONA32" s="733"/>
      <c r="ONB32" s="733"/>
      <c r="ONC32" s="733"/>
      <c r="OND32" s="733"/>
      <c r="ONE32" s="733"/>
      <c r="ONF32" s="733"/>
      <c r="ONG32" s="733"/>
      <c r="ONH32" s="733"/>
      <c r="ONI32" s="733"/>
      <c r="ONJ32" s="733"/>
      <c r="ONK32" s="733"/>
      <c r="ONL32" s="733"/>
      <c r="ONM32" s="733"/>
      <c r="ONN32" s="733"/>
      <c r="ONO32" s="733"/>
      <c r="ONP32" s="733"/>
      <c r="ONQ32" s="733"/>
      <c r="ONR32" s="733"/>
      <c r="ONS32" s="733"/>
      <c r="ONT32" s="733"/>
      <c r="ONU32" s="733"/>
      <c r="ONV32" s="733"/>
      <c r="ONW32" s="733"/>
      <c r="ONX32" s="733"/>
      <c r="ONY32" s="733"/>
      <c r="ONZ32" s="733"/>
      <c r="OOA32" s="733"/>
      <c r="OOB32" s="733"/>
      <c r="OOC32" s="733"/>
      <c r="OOD32" s="733"/>
      <c r="OOE32" s="733"/>
      <c r="OOF32" s="733"/>
      <c r="OOG32" s="733"/>
      <c r="OOH32" s="733"/>
      <c r="OOI32" s="733"/>
      <c r="OOJ32" s="733"/>
      <c r="OOK32" s="733"/>
      <c r="OOL32" s="733"/>
      <c r="OOM32" s="733"/>
      <c r="OON32" s="733"/>
      <c r="OOO32" s="733"/>
      <c r="OOP32" s="733"/>
      <c r="OOQ32" s="733"/>
      <c r="OOR32" s="733"/>
      <c r="OOS32" s="733"/>
      <c r="OOT32" s="733"/>
      <c r="OOU32" s="733"/>
      <c r="OOV32" s="733"/>
      <c r="OOW32" s="733"/>
      <c r="OOX32" s="733"/>
      <c r="OOY32" s="733"/>
      <c r="OOZ32" s="733"/>
      <c r="OPA32" s="733"/>
      <c r="OPB32" s="733"/>
      <c r="OPC32" s="733"/>
      <c r="OPD32" s="733"/>
      <c r="OPE32" s="733"/>
      <c r="OPF32" s="733"/>
      <c r="OPG32" s="733"/>
      <c r="OPH32" s="733"/>
      <c r="OPI32" s="733"/>
      <c r="OPJ32" s="733"/>
      <c r="OPK32" s="733"/>
      <c r="OPL32" s="733"/>
      <c r="OPM32" s="733"/>
      <c r="OPN32" s="733"/>
      <c r="OPO32" s="733"/>
      <c r="OPP32" s="733"/>
      <c r="OPQ32" s="733"/>
      <c r="OPR32" s="733"/>
      <c r="OPS32" s="733"/>
      <c r="OPT32" s="733"/>
      <c r="OPU32" s="733"/>
      <c r="OPV32" s="733"/>
      <c r="OPW32" s="733"/>
      <c r="OPX32" s="733"/>
      <c r="OPY32" s="733"/>
      <c r="OPZ32" s="733"/>
      <c r="OQA32" s="733"/>
      <c r="OQB32" s="733"/>
      <c r="OQC32" s="733"/>
      <c r="OQD32" s="733"/>
      <c r="OQE32" s="733"/>
      <c r="OQF32" s="733"/>
      <c r="OQG32" s="733"/>
      <c r="OQH32" s="733"/>
      <c r="OQI32" s="733"/>
      <c r="OQJ32" s="733"/>
      <c r="OQK32" s="733"/>
      <c r="OQL32" s="733"/>
      <c r="OQM32" s="733"/>
      <c r="OQN32" s="733"/>
      <c r="OQO32" s="733"/>
      <c r="OQP32" s="733"/>
      <c r="OQQ32" s="733"/>
      <c r="OQR32" s="733"/>
      <c r="OQS32" s="733"/>
      <c r="OQT32" s="733"/>
      <c r="OQU32" s="733"/>
      <c r="OQV32" s="733"/>
      <c r="OQW32" s="733"/>
      <c r="OQX32" s="733"/>
      <c r="OQY32" s="733"/>
      <c r="OQZ32" s="733"/>
      <c r="ORA32" s="733"/>
      <c r="ORB32" s="733"/>
      <c r="ORC32" s="733"/>
      <c r="ORD32" s="733"/>
      <c r="ORE32" s="733"/>
      <c r="ORF32" s="733"/>
      <c r="ORG32" s="733"/>
      <c r="ORH32" s="733"/>
      <c r="ORI32" s="733"/>
      <c r="ORJ32" s="733"/>
      <c r="ORK32" s="733"/>
      <c r="ORL32" s="733"/>
      <c r="ORM32" s="733"/>
      <c r="ORN32" s="733"/>
      <c r="ORO32" s="733"/>
      <c r="ORP32" s="733"/>
      <c r="ORQ32" s="733"/>
      <c r="ORR32" s="733"/>
      <c r="ORS32" s="733"/>
      <c r="ORT32" s="733"/>
      <c r="ORU32" s="733"/>
      <c r="ORV32" s="733"/>
      <c r="ORW32" s="733"/>
      <c r="ORX32" s="733"/>
      <c r="ORY32" s="733"/>
      <c r="ORZ32" s="733"/>
      <c r="OSA32" s="733"/>
      <c r="OSB32" s="733"/>
      <c r="OSC32" s="733"/>
      <c r="OSD32" s="733"/>
      <c r="OSE32" s="733"/>
      <c r="OSF32" s="733"/>
      <c r="OSG32" s="733"/>
      <c r="OSH32" s="733"/>
      <c r="OSI32" s="733"/>
      <c r="OSJ32" s="733"/>
      <c r="OSK32" s="733"/>
      <c r="OSL32" s="733"/>
      <c r="OSM32" s="733"/>
      <c r="OSN32" s="733"/>
      <c r="OSO32" s="733"/>
      <c r="OSP32" s="733"/>
      <c r="OSQ32" s="733"/>
      <c r="OSR32" s="733"/>
      <c r="OSS32" s="733"/>
      <c r="OST32" s="733"/>
      <c r="OSU32" s="733"/>
      <c r="OSV32" s="733"/>
      <c r="OSW32" s="733"/>
      <c r="OSX32" s="733"/>
      <c r="OSY32" s="733"/>
      <c r="OSZ32" s="733"/>
      <c r="OTA32" s="733"/>
      <c r="OTB32" s="733"/>
      <c r="OTC32" s="733"/>
      <c r="OTD32" s="733"/>
      <c r="OTE32" s="733"/>
      <c r="OTF32" s="733"/>
      <c r="OTG32" s="733"/>
      <c r="OTH32" s="733"/>
      <c r="OTI32" s="733"/>
      <c r="OTJ32" s="733"/>
      <c r="OTK32" s="733"/>
      <c r="OTL32" s="733"/>
      <c r="OTM32" s="733"/>
      <c r="OTN32" s="733"/>
      <c r="OTO32" s="733"/>
      <c r="OTP32" s="733"/>
      <c r="OTQ32" s="733"/>
      <c r="OTR32" s="733"/>
      <c r="OTS32" s="733"/>
      <c r="OTT32" s="733"/>
      <c r="OTU32" s="733"/>
      <c r="OTV32" s="733"/>
      <c r="OTW32" s="733"/>
      <c r="OTX32" s="733"/>
      <c r="OTY32" s="733"/>
      <c r="OTZ32" s="733"/>
      <c r="OUA32" s="733"/>
      <c r="OUB32" s="733"/>
      <c r="OUC32" s="733"/>
      <c r="OUD32" s="733"/>
      <c r="OUE32" s="733"/>
      <c r="OUF32" s="733"/>
      <c r="OUG32" s="733"/>
      <c r="OUH32" s="733"/>
      <c r="OUI32" s="733"/>
      <c r="OUJ32" s="733"/>
      <c r="OUK32" s="733"/>
      <c r="OUL32" s="733"/>
      <c r="OUM32" s="733"/>
      <c r="OUN32" s="733"/>
      <c r="OUO32" s="733"/>
      <c r="OUP32" s="733"/>
      <c r="OUQ32" s="733"/>
      <c r="OUR32" s="733"/>
      <c r="OUS32" s="733"/>
      <c r="OUT32" s="733"/>
      <c r="OUU32" s="733"/>
      <c r="OUV32" s="733"/>
      <c r="OUW32" s="733"/>
      <c r="OUX32" s="733"/>
      <c r="OUY32" s="733"/>
      <c r="OUZ32" s="733"/>
      <c r="OVA32" s="733"/>
      <c r="OVB32" s="733"/>
      <c r="OVC32" s="733"/>
      <c r="OVD32" s="733"/>
      <c r="OVE32" s="733"/>
      <c r="OVF32" s="733"/>
      <c r="OVG32" s="733"/>
      <c r="OVH32" s="733"/>
      <c r="OVI32" s="733"/>
      <c r="OVJ32" s="733"/>
      <c r="OVK32" s="733"/>
      <c r="OVL32" s="733"/>
      <c r="OVM32" s="733"/>
      <c r="OVN32" s="733"/>
      <c r="OVO32" s="733"/>
      <c r="OVP32" s="733"/>
      <c r="OVQ32" s="733"/>
      <c r="OVR32" s="733"/>
      <c r="OVS32" s="733"/>
      <c r="OVT32" s="733"/>
      <c r="OVU32" s="733"/>
      <c r="OVV32" s="733"/>
      <c r="OVW32" s="733"/>
      <c r="OVX32" s="733"/>
      <c r="OVY32" s="733"/>
      <c r="OVZ32" s="733"/>
      <c r="OWA32" s="733"/>
      <c r="OWB32" s="733"/>
      <c r="OWC32" s="733"/>
      <c r="OWD32" s="733"/>
      <c r="OWE32" s="733"/>
      <c r="OWF32" s="733"/>
      <c r="OWG32" s="733"/>
      <c r="OWH32" s="733"/>
      <c r="OWI32" s="733"/>
      <c r="OWJ32" s="733"/>
      <c r="OWK32" s="733"/>
      <c r="OWL32" s="733"/>
      <c r="OWM32" s="733"/>
      <c r="OWN32" s="733"/>
      <c r="OWO32" s="733"/>
      <c r="OWP32" s="733"/>
      <c r="OWQ32" s="733"/>
      <c r="OWR32" s="733"/>
      <c r="OWS32" s="733"/>
      <c r="OWT32" s="733"/>
      <c r="OWU32" s="733"/>
      <c r="OWV32" s="733"/>
      <c r="OWW32" s="733"/>
      <c r="OWX32" s="733"/>
      <c r="OWY32" s="733"/>
      <c r="OWZ32" s="733"/>
      <c r="OXA32" s="733"/>
      <c r="OXB32" s="733"/>
      <c r="OXC32" s="733"/>
      <c r="OXD32" s="733"/>
      <c r="OXE32" s="733"/>
      <c r="OXF32" s="733"/>
      <c r="OXG32" s="733"/>
      <c r="OXH32" s="733"/>
      <c r="OXI32" s="733"/>
      <c r="OXJ32" s="733"/>
      <c r="OXK32" s="733"/>
      <c r="OXL32" s="733"/>
      <c r="OXM32" s="733"/>
      <c r="OXN32" s="733"/>
      <c r="OXO32" s="733"/>
      <c r="OXP32" s="733"/>
      <c r="OXQ32" s="733"/>
      <c r="OXR32" s="733"/>
      <c r="OXS32" s="733"/>
      <c r="OXT32" s="733"/>
      <c r="OXU32" s="733"/>
      <c r="OXV32" s="733"/>
      <c r="OXW32" s="733"/>
      <c r="OXX32" s="733"/>
      <c r="OXY32" s="733"/>
      <c r="OXZ32" s="733"/>
      <c r="OYA32" s="733"/>
      <c r="OYB32" s="733"/>
      <c r="OYC32" s="733"/>
      <c r="OYD32" s="733"/>
      <c r="OYE32" s="733"/>
      <c r="OYF32" s="733"/>
      <c r="OYG32" s="733"/>
      <c r="OYH32" s="733"/>
      <c r="OYI32" s="733"/>
      <c r="OYJ32" s="733"/>
      <c r="OYK32" s="733"/>
      <c r="OYL32" s="733"/>
      <c r="OYM32" s="733"/>
      <c r="OYN32" s="733"/>
      <c r="OYO32" s="733"/>
      <c r="OYP32" s="733"/>
      <c r="OYQ32" s="733"/>
      <c r="OYR32" s="733"/>
      <c r="OYS32" s="733"/>
      <c r="OYT32" s="733"/>
      <c r="OYU32" s="733"/>
      <c r="OYV32" s="733"/>
      <c r="OYW32" s="733"/>
      <c r="OYX32" s="733"/>
      <c r="OYY32" s="733"/>
      <c r="OYZ32" s="733"/>
      <c r="OZA32" s="733"/>
      <c r="OZB32" s="733"/>
      <c r="OZC32" s="733"/>
      <c r="OZD32" s="733"/>
      <c r="OZE32" s="733"/>
      <c r="OZF32" s="733"/>
      <c r="OZG32" s="733"/>
      <c r="OZH32" s="733"/>
      <c r="OZI32" s="733"/>
      <c r="OZJ32" s="733"/>
      <c r="OZK32" s="733"/>
      <c r="OZL32" s="733"/>
      <c r="OZM32" s="733"/>
      <c r="OZN32" s="733"/>
      <c r="OZO32" s="733"/>
      <c r="OZP32" s="733"/>
      <c r="OZQ32" s="733"/>
      <c r="OZR32" s="733"/>
      <c r="OZS32" s="733"/>
      <c r="OZT32" s="733"/>
      <c r="OZU32" s="733"/>
      <c r="OZV32" s="733"/>
      <c r="OZW32" s="733"/>
      <c r="OZX32" s="733"/>
      <c r="OZY32" s="733"/>
      <c r="OZZ32" s="733"/>
      <c r="PAA32" s="733"/>
      <c r="PAB32" s="733"/>
      <c r="PAC32" s="733"/>
      <c r="PAD32" s="733"/>
      <c r="PAE32" s="733"/>
      <c r="PAF32" s="733"/>
      <c r="PAG32" s="733"/>
      <c r="PAH32" s="733"/>
      <c r="PAI32" s="733"/>
      <c r="PAJ32" s="733"/>
      <c r="PAK32" s="733"/>
      <c r="PAL32" s="733"/>
      <c r="PAM32" s="733"/>
      <c r="PAN32" s="733"/>
      <c r="PAO32" s="733"/>
      <c r="PAP32" s="733"/>
      <c r="PAQ32" s="733"/>
      <c r="PAR32" s="733"/>
      <c r="PAS32" s="733"/>
      <c r="PAT32" s="733"/>
      <c r="PAU32" s="733"/>
      <c r="PAV32" s="733"/>
      <c r="PAW32" s="733"/>
      <c r="PAX32" s="733"/>
      <c r="PAY32" s="733"/>
      <c r="PAZ32" s="733"/>
      <c r="PBA32" s="733"/>
      <c r="PBB32" s="733"/>
      <c r="PBC32" s="733"/>
      <c r="PBD32" s="733"/>
      <c r="PBE32" s="733"/>
      <c r="PBF32" s="733"/>
      <c r="PBG32" s="733"/>
      <c r="PBH32" s="733"/>
      <c r="PBI32" s="733"/>
      <c r="PBJ32" s="733"/>
      <c r="PBK32" s="733"/>
      <c r="PBL32" s="733"/>
      <c r="PBM32" s="733"/>
      <c r="PBN32" s="733"/>
      <c r="PBO32" s="733"/>
      <c r="PBP32" s="733"/>
      <c r="PBQ32" s="733"/>
      <c r="PBR32" s="733"/>
      <c r="PBS32" s="733"/>
      <c r="PBT32" s="733"/>
      <c r="PBU32" s="733"/>
      <c r="PBV32" s="733"/>
      <c r="PBW32" s="733"/>
      <c r="PBX32" s="733"/>
      <c r="PBY32" s="733"/>
      <c r="PBZ32" s="733"/>
      <c r="PCA32" s="733"/>
      <c r="PCB32" s="733"/>
      <c r="PCC32" s="733"/>
      <c r="PCD32" s="733"/>
      <c r="PCE32" s="733"/>
      <c r="PCF32" s="733"/>
      <c r="PCG32" s="733"/>
      <c r="PCH32" s="733"/>
      <c r="PCI32" s="733"/>
      <c r="PCJ32" s="733"/>
      <c r="PCK32" s="733"/>
      <c r="PCL32" s="733"/>
      <c r="PCM32" s="733"/>
      <c r="PCN32" s="733"/>
      <c r="PCO32" s="733"/>
      <c r="PCP32" s="733"/>
      <c r="PCQ32" s="733"/>
      <c r="PCR32" s="733"/>
      <c r="PCS32" s="733"/>
      <c r="PCT32" s="733"/>
      <c r="PCU32" s="733"/>
      <c r="PCV32" s="733"/>
      <c r="PCW32" s="733"/>
      <c r="PCX32" s="733"/>
      <c r="PCY32" s="733"/>
      <c r="PCZ32" s="733"/>
      <c r="PDA32" s="733"/>
      <c r="PDB32" s="733"/>
      <c r="PDC32" s="733"/>
      <c r="PDD32" s="733"/>
      <c r="PDE32" s="733"/>
      <c r="PDF32" s="733"/>
      <c r="PDG32" s="733"/>
      <c r="PDH32" s="733"/>
      <c r="PDI32" s="733"/>
      <c r="PDJ32" s="733"/>
      <c r="PDK32" s="733"/>
      <c r="PDL32" s="733"/>
      <c r="PDM32" s="733"/>
      <c r="PDN32" s="733"/>
      <c r="PDO32" s="733"/>
      <c r="PDP32" s="733"/>
      <c r="PDQ32" s="733"/>
      <c r="PDR32" s="733"/>
      <c r="PDS32" s="733"/>
      <c r="PDT32" s="733"/>
      <c r="PDU32" s="733"/>
      <c r="PDV32" s="733"/>
      <c r="PDW32" s="733"/>
      <c r="PDX32" s="733"/>
      <c r="PDY32" s="733"/>
      <c r="PDZ32" s="733"/>
      <c r="PEA32" s="733"/>
      <c r="PEB32" s="733"/>
      <c r="PEC32" s="733"/>
      <c r="PED32" s="733"/>
      <c r="PEE32" s="733"/>
      <c r="PEF32" s="733"/>
      <c r="PEG32" s="733"/>
      <c r="PEH32" s="733"/>
      <c r="PEI32" s="733"/>
      <c r="PEJ32" s="733"/>
      <c r="PEK32" s="733"/>
      <c r="PEL32" s="733"/>
      <c r="PEM32" s="733"/>
      <c r="PEN32" s="733"/>
      <c r="PEO32" s="733"/>
      <c r="PEP32" s="733"/>
      <c r="PEQ32" s="733"/>
      <c r="PER32" s="733"/>
      <c r="PES32" s="733"/>
      <c r="PET32" s="733"/>
      <c r="PEU32" s="733"/>
      <c r="PEV32" s="733"/>
      <c r="PEW32" s="733"/>
      <c r="PEX32" s="733"/>
      <c r="PEY32" s="733"/>
      <c r="PEZ32" s="733"/>
      <c r="PFA32" s="733"/>
      <c r="PFB32" s="733"/>
      <c r="PFC32" s="733"/>
      <c r="PFD32" s="733"/>
      <c r="PFE32" s="733"/>
      <c r="PFF32" s="733"/>
      <c r="PFG32" s="733"/>
      <c r="PFH32" s="733"/>
      <c r="PFI32" s="733"/>
      <c r="PFJ32" s="733"/>
      <c r="PFK32" s="733"/>
      <c r="PFL32" s="733"/>
      <c r="PFM32" s="733"/>
      <c r="PFN32" s="733"/>
      <c r="PFO32" s="733"/>
      <c r="PFP32" s="733"/>
      <c r="PFQ32" s="733"/>
      <c r="PFR32" s="733"/>
      <c r="PFS32" s="733"/>
      <c r="PFT32" s="733"/>
      <c r="PFU32" s="733"/>
      <c r="PFV32" s="733"/>
      <c r="PFW32" s="733"/>
      <c r="PFX32" s="733"/>
      <c r="PFY32" s="733"/>
      <c r="PFZ32" s="733"/>
      <c r="PGA32" s="733"/>
      <c r="PGB32" s="733"/>
      <c r="PGC32" s="733"/>
      <c r="PGD32" s="733"/>
      <c r="PGE32" s="733"/>
      <c r="PGF32" s="733"/>
      <c r="PGG32" s="733"/>
      <c r="PGH32" s="733"/>
      <c r="PGI32" s="733"/>
      <c r="PGJ32" s="733"/>
      <c r="PGK32" s="733"/>
      <c r="PGL32" s="733"/>
      <c r="PGM32" s="733"/>
      <c r="PGN32" s="733"/>
      <c r="PGO32" s="733"/>
      <c r="PGP32" s="733"/>
      <c r="PGQ32" s="733"/>
      <c r="PGR32" s="733"/>
      <c r="PGS32" s="733"/>
      <c r="PGT32" s="733"/>
      <c r="PGU32" s="733"/>
      <c r="PGV32" s="733"/>
      <c r="PGW32" s="733"/>
      <c r="PGX32" s="733"/>
      <c r="PGY32" s="733"/>
      <c r="PGZ32" s="733"/>
      <c r="PHA32" s="733"/>
      <c r="PHB32" s="733"/>
      <c r="PHC32" s="733"/>
      <c r="PHD32" s="733"/>
      <c r="PHE32" s="733"/>
      <c r="PHF32" s="733"/>
      <c r="PHG32" s="733"/>
      <c r="PHH32" s="733"/>
      <c r="PHI32" s="733"/>
      <c r="PHJ32" s="733"/>
      <c r="PHK32" s="733"/>
      <c r="PHL32" s="733"/>
      <c r="PHM32" s="733"/>
      <c r="PHN32" s="733"/>
      <c r="PHO32" s="733"/>
      <c r="PHP32" s="733"/>
      <c r="PHQ32" s="733"/>
      <c r="PHR32" s="733"/>
      <c r="PHS32" s="733"/>
      <c r="PHT32" s="733"/>
      <c r="PHU32" s="733"/>
      <c r="PHV32" s="733"/>
      <c r="PHW32" s="733"/>
      <c r="PHX32" s="733"/>
      <c r="PHY32" s="733"/>
      <c r="PHZ32" s="733"/>
      <c r="PIA32" s="733"/>
      <c r="PIB32" s="733"/>
      <c r="PIC32" s="733"/>
      <c r="PID32" s="733"/>
      <c r="PIE32" s="733"/>
      <c r="PIF32" s="733"/>
      <c r="PIG32" s="733"/>
      <c r="PIH32" s="733"/>
      <c r="PII32" s="733"/>
      <c r="PIJ32" s="733"/>
      <c r="PIK32" s="733"/>
      <c r="PIL32" s="733"/>
      <c r="PIM32" s="733"/>
      <c r="PIN32" s="733"/>
      <c r="PIO32" s="733"/>
      <c r="PIP32" s="733"/>
      <c r="PIQ32" s="733"/>
      <c r="PIR32" s="733"/>
      <c r="PIS32" s="733"/>
      <c r="PIT32" s="733"/>
      <c r="PIU32" s="733"/>
      <c r="PIV32" s="733"/>
      <c r="PIW32" s="733"/>
      <c r="PIX32" s="733"/>
      <c r="PIY32" s="733"/>
      <c r="PIZ32" s="733"/>
      <c r="PJA32" s="733"/>
      <c r="PJB32" s="733"/>
      <c r="PJC32" s="733"/>
      <c r="PJD32" s="733"/>
      <c r="PJE32" s="733"/>
      <c r="PJF32" s="733"/>
      <c r="PJG32" s="733"/>
      <c r="PJH32" s="733"/>
      <c r="PJI32" s="733"/>
      <c r="PJJ32" s="733"/>
      <c r="PJK32" s="733"/>
      <c r="PJL32" s="733"/>
      <c r="PJM32" s="733"/>
      <c r="PJN32" s="733"/>
      <c r="PJO32" s="733"/>
      <c r="PJP32" s="733"/>
      <c r="PJQ32" s="733"/>
      <c r="PJR32" s="733"/>
      <c r="PJS32" s="733"/>
      <c r="PJT32" s="733"/>
      <c r="PJU32" s="733"/>
      <c r="PJV32" s="733"/>
      <c r="PJW32" s="733"/>
      <c r="PJX32" s="733"/>
      <c r="PJY32" s="733"/>
      <c r="PJZ32" s="733"/>
      <c r="PKA32" s="733"/>
      <c r="PKB32" s="733"/>
      <c r="PKC32" s="733"/>
      <c r="PKD32" s="733"/>
      <c r="PKE32" s="733"/>
      <c r="PKF32" s="733"/>
      <c r="PKG32" s="733"/>
      <c r="PKH32" s="733"/>
      <c r="PKI32" s="733"/>
      <c r="PKJ32" s="733"/>
      <c r="PKK32" s="733"/>
      <c r="PKL32" s="733"/>
      <c r="PKM32" s="733"/>
      <c r="PKN32" s="733"/>
      <c r="PKO32" s="733"/>
      <c r="PKP32" s="733"/>
      <c r="PKQ32" s="733"/>
      <c r="PKR32" s="733"/>
      <c r="PKS32" s="733"/>
      <c r="PKT32" s="733"/>
      <c r="PKU32" s="733"/>
      <c r="PKV32" s="733"/>
      <c r="PKW32" s="733"/>
      <c r="PKX32" s="733"/>
      <c r="PKY32" s="733"/>
      <c r="PKZ32" s="733"/>
      <c r="PLA32" s="733"/>
      <c r="PLB32" s="733"/>
      <c r="PLC32" s="733"/>
      <c r="PLD32" s="733"/>
      <c r="PLE32" s="733"/>
      <c r="PLF32" s="733"/>
      <c r="PLG32" s="733"/>
      <c r="PLH32" s="733"/>
      <c r="PLI32" s="733"/>
      <c r="PLJ32" s="733"/>
      <c r="PLK32" s="733"/>
      <c r="PLL32" s="733"/>
      <c r="PLM32" s="733"/>
      <c r="PLN32" s="733"/>
      <c r="PLO32" s="733"/>
      <c r="PLP32" s="733"/>
      <c r="PLQ32" s="733"/>
      <c r="PLR32" s="733"/>
      <c r="PLS32" s="733"/>
      <c r="PLT32" s="733"/>
      <c r="PLU32" s="733"/>
      <c r="PLV32" s="733"/>
      <c r="PLW32" s="733"/>
      <c r="PLX32" s="733"/>
      <c r="PLY32" s="733"/>
      <c r="PLZ32" s="733"/>
      <c r="PMA32" s="733"/>
      <c r="PMB32" s="733"/>
      <c r="PMC32" s="733"/>
      <c r="PMD32" s="733"/>
      <c r="PME32" s="733"/>
      <c r="PMF32" s="733"/>
      <c r="PMG32" s="733"/>
      <c r="PMH32" s="733"/>
      <c r="PMI32" s="733"/>
      <c r="PMJ32" s="733"/>
      <c r="PMK32" s="733"/>
      <c r="PML32" s="733"/>
      <c r="PMM32" s="733"/>
      <c r="PMN32" s="733"/>
      <c r="PMO32" s="733"/>
      <c r="PMP32" s="733"/>
      <c r="PMQ32" s="733"/>
      <c r="PMR32" s="733"/>
      <c r="PMS32" s="733"/>
      <c r="PMT32" s="733"/>
      <c r="PMU32" s="733"/>
      <c r="PMV32" s="733"/>
      <c r="PMW32" s="733"/>
      <c r="PMX32" s="733"/>
      <c r="PMY32" s="733"/>
      <c r="PMZ32" s="733"/>
      <c r="PNA32" s="733"/>
      <c r="PNB32" s="733"/>
      <c r="PNC32" s="733"/>
      <c r="PND32" s="733"/>
      <c r="PNE32" s="733"/>
      <c r="PNF32" s="733"/>
      <c r="PNG32" s="733"/>
      <c r="PNH32" s="733"/>
      <c r="PNI32" s="733"/>
      <c r="PNJ32" s="733"/>
      <c r="PNK32" s="733"/>
      <c r="PNL32" s="733"/>
      <c r="PNM32" s="733"/>
      <c r="PNN32" s="733"/>
      <c r="PNO32" s="733"/>
      <c r="PNP32" s="733"/>
      <c r="PNQ32" s="733"/>
      <c r="PNR32" s="733"/>
      <c r="PNS32" s="733"/>
      <c r="PNT32" s="733"/>
      <c r="PNU32" s="733"/>
      <c r="PNV32" s="733"/>
      <c r="PNW32" s="733"/>
      <c r="PNX32" s="733"/>
      <c r="PNY32" s="733"/>
      <c r="PNZ32" s="733"/>
      <c r="POA32" s="733"/>
      <c r="POB32" s="733"/>
      <c r="POC32" s="733"/>
      <c r="POD32" s="733"/>
      <c r="POE32" s="733"/>
      <c r="POF32" s="733"/>
      <c r="POG32" s="733"/>
      <c r="POH32" s="733"/>
      <c r="POI32" s="733"/>
      <c r="POJ32" s="733"/>
      <c r="POK32" s="733"/>
      <c r="POL32" s="733"/>
      <c r="POM32" s="733"/>
      <c r="PON32" s="733"/>
      <c r="POO32" s="733"/>
      <c r="POP32" s="733"/>
      <c r="POQ32" s="733"/>
      <c r="POR32" s="733"/>
      <c r="POS32" s="733"/>
      <c r="POT32" s="733"/>
      <c r="POU32" s="733"/>
      <c r="POV32" s="733"/>
      <c r="POW32" s="733"/>
      <c r="POX32" s="733"/>
      <c r="POY32" s="733"/>
      <c r="POZ32" s="733"/>
      <c r="PPA32" s="733"/>
      <c r="PPB32" s="733"/>
      <c r="PPC32" s="733"/>
      <c r="PPD32" s="733"/>
      <c r="PPE32" s="733"/>
      <c r="PPF32" s="733"/>
      <c r="PPG32" s="733"/>
      <c r="PPH32" s="733"/>
      <c r="PPI32" s="733"/>
      <c r="PPJ32" s="733"/>
      <c r="PPK32" s="733"/>
      <c r="PPL32" s="733"/>
      <c r="PPM32" s="733"/>
      <c r="PPN32" s="733"/>
      <c r="PPO32" s="733"/>
      <c r="PPP32" s="733"/>
      <c r="PPQ32" s="733"/>
      <c r="PPR32" s="733"/>
      <c r="PPS32" s="733"/>
      <c r="PPT32" s="733"/>
      <c r="PPU32" s="733"/>
      <c r="PPV32" s="733"/>
      <c r="PPW32" s="733"/>
      <c r="PPX32" s="733"/>
      <c r="PPY32" s="733"/>
      <c r="PPZ32" s="733"/>
      <c r="PQA32" s="733"/>
      <c r="PQB32" s="733"/>
      <c r="PQC32" s="733"/>
      <c r="PQD32" s="733"/>
      <c r="PQE32" s="733"/>
      <c r="PQF32" s="733"/>
      <c r="PQG32" s="733"/>
      <c r="PQH32" s="733"/>
      <c r="PQI32" s="733"/>
      <c r="PQJ32" s="733"/>
      <c r="PQK32" s="733"/>
      <c r="PQL32" s="733"/>
      <c r="PQM32" s="733"/>
      <c r="PQN32" s="733"/>
      <c r="PQO32" s="733"/>
      <c r="PQP32" s="733"/>
      <c r="PQQ32" s="733"/>
      <c r="PQR32" s="733"/>
      <c r="PQS32" s="733"/>
      <c r="PQT32" s="733"/>
      <c r="PQU32" s="733"/>
      <c r="PQV32" s="733"/>
      <c r="PQW32" s="733"/>
      <c r="PQX32" s="733"/>
      <c r="PQY32" s="733"/>
      <c r="PQZ32" s="733"/>
      <c r="PRA32" s="733"/>
      <c r="PRB32" s="733"/>
      <c r="PRC32" s="733"/>
      <c r="PRD32" s="733"/>
      <c r="PRE32" s="733"/>
      <c r="PRF32" s="733"/>
      <c r="PRG32" s="733"/>
      <c r="PRH32" s="733"/>
      <c r="PRI32" s="733"/>
      <c r="PRJ32" s="733"/>
      <c r="PRK32" s="733"/>
      <c r="PRL32" s="733"/>
      <c r="PRM32" s="733"/>
      <c r="PRN32" s="733"/>
      <c r="PRO32" s="733"/>
      <c r="PRP32" s="733"/>
      <c r="PRQ32" s="733"/>
      <c r="PRR32" s="733"/>
      <c r="PRS32" s="733"/>
      <c r="PRT32" s="733"/>
      <c r="PRU32" s="733"/>
      <c r="PRV32" s="733"/>
      <c r="PRW32" s="733"/>
      <c r="PRX32" s="733"/>
      <c r="PRY32" s="733"/>
      <c r="PRZ32" s="733"/>
      <c r="PSA32" s="733"/>
      <c r="PSB32" s="733"/>
      <c r="PSC32" s="733"/>
      <c r="PSD32" s="733"/>
      <c r="PSE32" s="733"/>
      <c r="PSF32" s="733"/>
      <c r="PSG32" s="733"/>
      <c r="PSH32" s="733"/>
      <c r="PSI32" s="733"/>
      <c r="PSJ32" s="733"/>
      <c r="PSK32" s="733"/>
      <c r="PSL32" s="733"/>
      <c r="PSM32" s="733"/>
      <c r="PSN32" s="733"/>
      <c r="PSO32" s="733"/>
      <c r="PSP32" s="733"/>
      <c r="PSQ32" s="733"/>
      <c r="PSR32" s="733"/>
      <c r="PSS32" s="733"/>
      <c r="PST32" s="733"/>
      <c r="PSU32" s="733"/>
      <c r="PSV32" s="733"/>
      <c r="PSW32" s="733"/>
      <c r="PSX32" s="733"/>
      <c r="PSY32" s="733"/>
      <c r="PSZ32" s="733"/>
      <c r="PTA32" s="733"/>
      <c r="PTB32" s="733"/>
      <c r="PTC32" s="733"/>
      <c r="PTD32" s="733"/>
      <c r="PTE32" s="733"/>
      <c r="PTF32" s="733"/>
      <c r="PTG32" s="733"/>
      <c r="PTH32" s="733"/>
      <c r="PTI32" s="733"/>
      <c r="PTJ32" s="733"/>
      <c r="PTK32" s="733"/>
      <c r="PTL32" s="733"/>
      <c r="PTM32" s="733"/>
      <c r="PTN32" s="733"/>
      <c r="PTO32" s="733"/>
      <c r="PTP32" s="733"/>
      <c r="PTQ32" s="733"/>
      <c r="PTR32" s="733"/>
      <c r="PTS32" s="733"/>
      <c r="PTT32" s="733"/>
      <c r="PTU32" s="733"/>
      <c r="PTV32" s="733"/>
      <c r="PTW32" s="733"/>
      <c r="PTX32" s="733"/>
      <c r="PTY32" s="733"/>
      <c r="PTZ32" s="733"/>
      <c r="PUA32" s="733"/>
      <c r="PUB32" s="733"/>
      <c r="PUC32" s="733"/>
      <c r="PUD32" s="733"/>
      <c r="PUE32" s="733"/>
      <c r="PUF32" s="733"/>
      <c r="PUG32" s="733"/>
      <c r="PUH32" s="733"/>
      <c r="PUI32" s="733"/>
      <c r="PUJ32" s="733"/>
      <c r="PUK32" s="733"/>
      <c r="PUL32" s="733"/>
      <c r="PUM32" s="733"/>
      <c r="PUN32" s="733"/>
      <c r="PUO32" s="733"/>
      <c r="PUP32" s="733"/>
      <c r="PUQ32" s="733"/>
      <c r="PUR32" s="733"/>
      <c r="PUS32" s="733"/>
      <c r="PUT32" s="733"/>
      <c r="PUU32" s="733"/>
      <c r="PUV32" s="733"/>
      <c r="PUW32" s="733"/>
      <c r="PUX32" s="733"/>
      <c r="PUY32" s="733"/>
      <c r="PUZ32" s="733"/>
      <c r="PVA32" s="733"/>
      <c r="PVB32" s="733"/>
      <c r="PVC32" s="733"/>
      <c r="PVD32" s="733"/>
      <c r="PVE32" s="733"/>
      <c r="PVF32" s="733"/>
      <c r="PVG32" s="733"/>
      <c r="PVH32" s="733"/>
      <c r="PVI32" s="733"/>
      <c r="PVJ32" s="733"/>
      <c r="PVK32" s="733"/>
      <c r="PVL32" s="733"/>
      <c r="PVM32" s="733"/>
      <c r="PVN32" s="733"/>
      <c r="PVO32" s="733"/>
      <c r="PVP32" s="733"/>
      <c r="PVQ32" s="733"/>
      <c r="PVR32" s="733"/>
      <c r="PVS32" s="733"/>
      <c r="PVT32" s="733"/>
      <c r="PVU32" s="733"/>
      <c r="PVV32" s="733"/>
      <c r="PVW32" s="733"/>
      <c r="PVX32" s="733"/>
      <c r="PVY32" s="733"/>
      <c r="PVZ32" s="733"/>
      <c r="PWA32" s="733"/>
      <c r="PWB32" s="733"/>
      <c r="PWC32" s="733"/>
      <c r="PWD32" s="733"/>
      <c r="PWE32" s="733"/>
      <c r="PWF32" s="733"/>
      <c r="PWG32" s="733"/>
      <c r="PWH32" s="733"/>
      <c r="PWI32" s="733"/>
      <c r="PWJ32" s="733"/>
      <c r="PWK32" s="733"/>
      <c r="PWL32" s="733"/>
      <c r="PWM32" s="733"/>
      <c r="PWN32" s="733"/>
      <c r="PWO32" s="733"/>
      <c r="PWP32" s="733"/>
      <c r="PWQ32" s="733"/>
      <c r="PWR32" s="733"/>
      <c r="PWS32" s="733"/>
      <c r="PWT32" s="733"/>
      <c r="PWU32" s="733"/>
      <c r="PWV32" s="733"/>
      <c r="PWW32" s="733"/>
      <c r="PWX32" s="733"/>
      <c r="PWY32" s="733"/>
      <c r="PWZ32" s="733"/>
      <c r="PXA32" s="733"/>
      <c r="PXB32" s="733"/>
      <c r="PXC32" s="733"/>
      <c r="PXD32" s="733"/>
      <c r="PXE32" s="733"/>
      <c r="PXF32" s="733"/>
      <c r="PXG32" s="733"/>
      <c r="PXH32" s="733"/>
      <c r="PXI32" s="733"/>
      <c r="PXJ32" s="733"/>
      <c r="PXK32" s="733"/>
      <c r="PXL32" s="733"/>
      <c r="PXM32" s="733"/>
      <c r="PXN32" s="733"/>
      <c r="PXO32" s="733"/>
      <c r="PXP32" s="733"/>
      <c r="PXQ32" s="733"/>
      <c r="PXR32" s="733"/>
      <c r="PXS32" s="733"/>
      <c r="PXT32" s="733"/>
      <c r="PXU32" s="733"/>
      <c r="PXV32" s="733"/>
      <c r="PXW32" s="733"/>
      <c r="PXX32" s="733"/>
      <c r="PXY32" s="733"/>
      <c r="PXZ32" s="733"/>
      <c r="PYA32" s="733"/>
      <c r="PYB32" s="733"/>
      <c r="PYC32" s="733"/>
      <c r="PYD32" s="733"/>
      <c r="PYE32" s="733"/>
      <c r="PYF32" s="733"/>
      <c r="PYG32" s="733"/>
      <c r="PYH32" s="733"/>
      <c r="PYI32" s="733"/>
      <c r="PYJ32" s="733"/>
      <c r="PYK32" s="733"/>
      <c r="PYL32" s="733"/>
      <c r="PYM32" s="733"/>
      <c r="PYN32" s="733"/>
      <c r="PYO32" s="733"/>
      <c r="PYP32" s="733"/>
      <c r="PYQ32" s="733"/>
      <c r="PYR32" s="733"/>
      <c r="PYS32" s="733"/>
      <c r="PYT32" s="733"/>
      <c r="PYU32" s="733"/>
      <c r="PYV32" s="733"/>
      <c r="PYW32" s="733"/>
      <c r="PYX32" s="733"/>
      <c r="PYY32" s="733"/>
      <c r="PYZ32" s="733"/>
      <c r="PZA32" s="733"/>
      <c r="PZB32" s="733"/>
      <c r="PZC32" s="733"/>
      <c r="PZD32" s="733"/>
      <c r="PZE32" s="733"/>
      <c r="PZF32" s="733"/>
      <c r="PZG32" s="733"/>
      <c r="PZH32" s="733"/>
      <c r="PZI32" s="733"/>
      <c r="PZJ32" s="733"/>
      <c r="PZK32" s="733"/>
      <c r="PZL32" s="733"/>
      <c r="PZM32" s="733"/>
      <c r="PZN32" s="733"/>
      <c r="PZO32" s="733"/>
      <c r="PZP32" s="733"/>
      <c r="PZQ32" s="733"/>
      <c r="PZR32" s="733"/>
      <c r="PZS32" s="733"/>
      <c r="PZT32" s="733"/>
      <c r="PZU32" s="733"/>
      <c r="PZV32" s="733"/>
      <c r="PZW32" s="733"/>
      <c r="PZX32" s="733"/>
      <c r="PZY32" s="733"/>
      <c r="PZZ32" s="733"/>
      <c r="QAA32" s="733"/>
      <c r="QAB32" s="733"/>
      <c r="QAC32" s="733"/>
      <c r="QAD32" s="733"/>
      <c r="QAE32" s="733"/>
      <c r="QAF32" s="733"/>
      <c r="QAG32" s="733"/>
      <c r="QAH32" s="733"/>
      <c r="QAI32" s="733"/>
      <c r="QAJ32" s="733"/>
      <c r="QAK32" s="733"/>
      <c r="QAL32" s="733"/>
      <c r="QAM32" s="733"/>
      <c r="QAN32" s="733"/>
      <c r="QAO32" s="733"/>
      <c r="QAP32" s="733"/>
      <c r="QAQ32" s="733"/>
      <c r="QAR32" s="733"/>
      <c r="QAS32" s="733"/>
      <c r="QAT32" s="733"/>
      <c r="QAU32" s="733"/>
      <c r="QAV32" s="733"/>
      <c r="QAW32" s="733"/>
      <c r="QAX32" s="733"/>
      <c r="QAY32" s="733"/>
      <c r="QAZ32" s="733"/>
      <c r="QBA32" s="733"/>
      <c r="QBB32" s="733"/>
      <c r="QBC32" s="733"/>
      <c r="QBD32" s="733"/>
      <c r="QBE32" s="733"/>
      <c r="QBF32" s="733"/>
      <c r="QBG32" s="733"/>
      <c r="QBH32" s="733"/>
      <c r="QBI32" s="733"/>
      <c r="QBJ32" s="733"/>
      <c r="QBK32" s="733"/>
      <c r="QBL32" s="733"/>
      <c r="QBM32" s="733"/>
      <c r="QBN32" s="733"/>
      <c r="QBO32" s="733"/>
      <c r="QBP32" s="733"/>
      <c r="QBQ32" s="733"/>
      <c r="QBR32" s="733"/>
      <c r="QBS32" s="733"/>
      <c r="QBT32" s="733"/>
      <c r="QBU32" s="733"/>
      <c r="QBV32" s="733"/>
      <c r="QBW32" s="733"/>
      <c r="QBX32" s="733"/>
      <c r="QBY32" s="733"/>
      <c r="QBZ32" s="733"/>
      <c r="QCA32" s="733"/>
      <c r="QCB32" s="733"/>
      <c r="QCC32" s="733"/>
      <c r="QCD32" s="733"/>
      <c r="QCE32" s="733"/>
      <c r="QCF32" s="733"/>
      <c r="QCG32" s="733"/>
      <c r="QCH32" s="733"/>
      <c r="QCI32" s="733"/>
      <c r="QCJ32" s="733"/>
      <c r="QCK32" s="733"/>
      <c r="QCL32" s="733"/>
      <c r="QCM32" s="733"/>
      <c r="QCN32" s="733"/>
      <c r="QCO32" s="733"/>
      <c r="QCP32" s="733"/>
      <c r="QCQ32" s="733"/>
      <c r="QCR32" s="733"/>
      <c r="QCS32" s="733"/>
      <c r="QCT32" s="733"/>
      <c r="QCU32" s="733"/>
      <c r="QCV32" s="733"/>
      <c r="QCW32" s="733"/>
      <c r="QCX32" s="733"/>
      <c r="QCY32" s="733"/>
      <c r="QCZ32" s="733"/>
      <c r="QDA32" s="733"/>
      <c r="QDB32" s="733"/>
      <c r="QDC32" s="733"/>
      <c r="QDD32" s="733"/>
      <c r="QDE32" s="733"/>
      <c r="QDF32" s="733"/>
      <c r="QDG32" s="733"/>
      <c r="QDH32" s="733"/>
      <c r="QDI32" s="733"/>
      <c r="QDJ32" s="733"/>
      <c r="QDK32" s="733"/>
      <c r="QDL32" s="733"/>
      <c r="QDM32" s="733"/>
      <c r="QDN32" s="733"/>
      <c r="QDO32" s="733"/>
      <c r="QDP32" s="733"/>
      <c r="QDQ32" s="733"/>
      <c r="QDR32" s="733"/>
      <c r="QDS32" s="733"/>
      <c r="QDT32" s="733"/>
      <c r="QDU32" s="733"/>
      <c r="QDV32" s="733"/>
      <c r="QDW32" s="733"/>
      <c r="QDX32" s="733"/>
      <c r="QDY32" s="733"/>
      <c r="QDZ32" s="733"/>
      <c r="QEA32" s="733"/>
      <c r="QEB32" s="733"/>
      <c r="QEC32" s="733"/>
      <c r="QED32" s="733"/>
      <c r="QEE32" s="733"/>
      <c r="QEF32" s="733"/>
      <c r="QEG32" s="733"/>
      <c r="QEH32" s="733"/>
      <c r="QEI32" s="733"/>
      <c r="QEJ32" s="733"/>
      <c r="QEK32" s="733"/>
      <c r="QEL32" s="733"/>
      <c r="QEM32" s="733"/>
      <c r="QEN32" s="733"/>
      <c r="QEO32" s="733"/>
      <c r="QEP32" s="733"/>
      <c r="QEQ32" s="733"/>
      <c r="QER32" s="733"/>
      <c r="QES32" s="733"/>
      <c r="QET32" s="733"/>
      <c r="QEU32" s="733"/>
      <c r="QEV32" s="733"/>
      <c r="QEW32" s="733"/>
      <c r="QEX32" s="733"/>
      <c r="QEY32" s="733"/>
      <c r="QEZ32" s="733"/>
      <c r="QFA32" s="733"/>
      <c r="QFB32" s="733"/>
      <c r="QFC32" s="733"/>
      <c r="QFD32" s="733"/>
      <c r="QFE32" s="733"/>
      <c r="QFF32" s="733"/>
      <c r="QFG32" s="733"/>
      <c r="QFH32" s="733"/>
      <c r="QFI32" s="733"/>
      <c r="QFJ32" s="733"/>
      <c r="QFK32" s="733"/>
      <c r="QFL32" s="733"/>
      <c r="QFM32" s="733"/>
      <c r="QFN32" s="733"/>
      <c r="QFO32" s="733"/>
      <c r="QFP32" s="733"/>
      <c r="QFQ32" s="733"/>
      <c r="QFR32" s="733"/>
      <c r="QFS32" s="733"/>
      <c r="QFT32" s="733"/>
      <c r="QFU32" s="733"/>
      <c r="QFV32" s="733"/>
      <c r="QFW32" s="733"/>
      <c r="QFX32" s="733"/>
      <c r="QFY32" s="733"/>
      <c r="QFZ32" s="733"/>
      <c r="QGA32" s="733"/>
      <c r="QGB32" s="733"/>
      <c r="QGC32" s="733"/>
      <c r="QGD32" s="733"/>
      <c r="QGE32" s="733"/>
      <c r="QGF32" s="733"/>
      <c r="QGG32" s="733"/>
      <c r="QGH32" s="733"/>
      <c r="QGI32" s="733"/>
      <c r="QGJ32" s="733"/>
      <c r="QGK32" s="733"/>
      <c r="QGL32" s="733"/>
      <c r="QGM32" s="733"/>
      <c r="QGN32" s="733"/>
      <c r="QGO32" s="733"/>
      <c r="QGP32" s="733"/>
      <c r="QGQ32" s="733"/>
      <c r="QGR32" s="733"/>
      <c r="QGS32" s="733"/>
      <c r="QGT32" s="733"/>
      <c r="QGU32" s="733"/>
      <c r="QGV32" s="733"/>
      <c r="QGW32" s="733"/>
      <c r="QGX32" s="733"/>
      <c r="QGY32" s="733"/>
      <c r="QGZ32" s="733"/>
      <c r="QHA32" s="733"/>
      <c r="QHB32" s="733"/>
      <c r="QHC32" s="733"/>
      <c r="QHD32" s="733"/>
      <c r="QHE32" s="733"/>
      <c r="QHF32" s="733"/>
      <c r="QHG32" s="733"/>
      <c r="QHH32" s="733"/>
      <c r="QHI32" s="733"/>
      <c r="QHJ32" s="733"/>
      <c r="QHK32" s="733"/>
      <c r="QHL32" s="733"/>
      <c r="QHM32" s="733"/>
      <c r="QHN32" s="733"/>
      <c r="QHO32" s="733"/>
      <c r="QHP32" s="733"/>
      <c r="QHQ32" s="733"/>
      <c r="QHR32" s="733"/>
      <c r="QHS32" s="733"/>
      <c r="QHT32" s="733"/>
      <c r="QHU32" s="733"/>
      <c r="QHV32" s="733"/>
      <c r="QHW32" s="733"/>
      <c r="QHX32" s="733"/>
      <c r="QHY32" s="733"/>
      <c r="QHZ32" s="733"/>
      <c r="QIA32" s="733"/>
      <c r="QIB32" s="733"/>
      <c r="QIC32" s="733"/>
      <c r="QID32" s="733"/>
      <c r="QIE32" s="733"/>
      <c r="QIF32" s="733"/>
      <c r="QIG32" s="733"/>
      <c r="QIH32" s="733"/>
      <c r="QII32" s="733"/>
      <c r="QIJ32" s="733"/>
      <c r="QIK32" s="733"/>
      <c r="QIL32" s="733"/>
      <c r="QIM32" s="733"/>
      <c r="QIN32" s="733"/>
      <c r="QIO32" s="733"/>
      <c r="QIP32" s="733"/>
      <c r="QIQ32" s="733"/>
      <c r="QIR32" s="733"/>
      <c r="QIS32" s="733"/>
      <c r="QIT32" s="733"/>
      <c r="QIU32" s="733"/>
      <c r="QIV32" s="733"/>
      <c r="QIW32" s="733"/>
      <c r="QIX32" s="733"/>
      <c r="QIY32" s="733"/>
      <c r="QIZ32" s="733"/>
      <c r="QJA32" s="733"/>
      <c r="QJB32" s="733"/>
      <c r="QJC32" s="733"/>
      <c r="QJD32" s="733"/>
      <c r="QJE32" s="733"/>
      <c r="QJF32" s="733"/>
      <c r="QJG32" s="733"/>
      <c r="QJH32" s="733"/>
      <c r="QJI32" s="733"/>
      <c r="QJJ32" s="733"/>
      <c r="QJK32" s="733"/>
      <c r="QJL32" s="733"/>
      <c r="QJM32" s="733"/>
      <c r="QJN32" s="733"/>
      <c r="QJO32" s="733"/>
      <c r="QJP32" s="733"/>
      <c r="QJQ32" s="733"/>
      <c r="QJR32" s="733"/>
      <c r="QJS32" s="733"/>
      <c r="QJT32" s="733"/>
      <c r="QJU32" s="733"/>
      <c r="QJV32" s="733"/>
      <c r="QJW32" s="733"/>
      <c r="QJX32" s="733"/>
      <c r="QJY32" s="733"/>
      <c r="QJZ32" s="733"/>
      <c r="QKA32" s="733"/>
      <c r="QKB32" s="733"/>
      <c r="QKC32" s="733"/>
      <c r="QKD32" s="733"/>
      <c r="QKE32" s="733"/>
      <c r="QKF32" s="733"/>
      <c r="QKG32" s="733"/>
      <c r="QKH32" s="733"/>
      <c r="QKI32" s="733"/>
      <c r="QKJ32" s="733"/>
      <c r="QKK32" s="733"/>
      <c r="QKL32" s="733"/>
      <c r="QKM32" s="733"/>
      <c r="QKN32" s="733"/>
      <c r="QKO32" s="733"/>
      <c r="QKP32" s="733"/>
      <c r="QKQ32" s="733"/>
      <c r="QKR32" s="733"/>
      <c r="QKS32" s="733"/>
      <c r="QKT32" s="733"/>
      <c r="QKU32" s="733"/>
      <c r="QKV32" s="733"/>
      <c r="QKW32" s="733"/>
      <c r="QKX32" s="733"/>
      <c r="QKY32" s="733"/>
      <c r="QKZ32" s="733"/>
      <c r="QLA32" s="733"/>
      <c r="QLB32" s="733"/>
      <c r="QLC32" s="733"/>
      <c r="QLD32" s="733"/>
      <c r="QLE32" s="733"/>
      <c r="QLF32" s="733"/>
      <c r="QLG32" s="733"/>
      <c r="QLH32" s="733"/>
      <c r="QLI32" s="733"/>
      <c r="QLJ32" s="733"/>
      <c r="QLK32" s="733"/>
      <c r="QLL32" s="733"/>
      <c r="QLM32" s="733"/>
      <c r="QLN32" s="733"/>
      <c r="QLO32" s="733"/>
      <c r="QLP32" s="733"/>
      <c r="QLQ32" s="733"/>
      <c r="QLR32" s="733"/>
      <c r="QLS32" s="733"/>
      <c r="QLT32" s="733"/>
      <c r="QLU32" s="733"/>
      <c r="QLV32" s="733"/>
      <c r="QLW32" s="733"/>
      <c r="QLX32" s="733"/>
      <c r="QLY32" s="733"/>
      <c r="QLZ32" s="733"/>
      <c r="QMA32" s="733"/>
      <c r="QMB32" s="733"/>
      <c r="QMC32" s="733"/>
      <c r="QMD32" s="733"/>
      <c r="QME32" s="733"/>
      <c r="QMF32" s="733"/>
      <c r="QMG32" s="733"/>
      <c r="QMH32" s="733"/>
      <c r="QMI32" s="733"/>
      <c r="QMJ32" s="733"/>
      <c r="QMK32" s="733"/>
      <c r="QML32" s="733"/>
      <c r="QMM32" s="733"/>
      <c r="QMN32" s="733"/>
      <c r="QMO32" s="733"/>
      <c r="QMP32" s="733"/>
      <c r="QMQ32" s="733"/>
      <c r="QMR32" s="733"/>
      <c r="QMS32" s="733"/>
      <c r="QMT32" s="733"/>
      <c r="QMU32" s="733"/>
      <c r="QMV32" s="733"/>
      <c r="QMW32" s="733"/>
      <c r="QMX32" s="733"/>
      <c r="QMY32" s="733"/>
      <c r="QMZ32" s="733"/>
      <c r="QNA32" s="733"/>
      <c r="QNB32" s="733"/>
      <c r="QNC32" s="733"/>
      <c r="QND32" s="733"/>
      <c r="QNE32" s="733"/>
      <c r="QNF32" s="733"/>
      <c r="QNG32" s="733"/>
      <c r="QNH32" s="733"/>
      <c r="QNI32" s="733"/>
      <c r="QNJ32" s="733"/>
      <c r="QNK32" s="733"/>
      <c r="QNL32" s="733"/>
      <c r="QNM32" s="733"/>
      <c r="QNN32" s="733"/>
      <c r="QNO32" s="733"/>
      <c r="QNP32" s="733"/>
      <c r="QNQ32" s="733"/>
      <c r="QNR32" s="733"/>
      <c r="QNS32" s="733"/>
      <c r="QNT32" s="733"/>
      <c r="QNU32" s="733"/>
      <c r="QNV32" s="733"/>
      <c r="QNW32" s="733"/>
      <c r="QNX32" s="733"/>
      <c r="QNY32" s="733"/>
      <c r="QNZ32" s="733"/>
      <c r="QOA32" s="733"/>
      <c r="QOB32" s="733"/>
      <c r="QOC32" s="733"/>
      <c r="QOD32" s="733"/>
      <c r="QOE32" s="733"/>
      <c r="QOF32" s="733"/>
      <c r="QOG32" s="733"/>
      <c r="QOH32" s="733"/>
      <c r="QOI32" s="733"/>
      <c r="QOJ32" s="733"/>
      <c r="QOK32" s="733"/>
      <c r="QOL32" s="733"/>
      <c r="QOM32" s="733"/>
      <c r="QON32" s="733"/>
      <c r="QOO32" s="733"/>
      <c r="QOP32" s="733"/>
      <c r="QOQ32" s="733"/>
      <c r="QOR32" s="733"/>
      <c r="QOS32" s="733"/>
      <c r="QOT32" s="733"/>
      <c r="QOU32" s="733"/>
      <c r="QOV32" s="733"/>
      <c r="QOW32" s="733"/>
      <c r="QOX32" s="733"/>
      <c r="QOY32" s="733"/>
      <c r="QOZ32" s="733"/>
      <c r="QPA32" s="733"/>
      <c r="QPB32" s="733"/>
      <c r="QPC32" s="733"/>
      <c r="QPD32" s="733"/>
      <c r="QPE32" s="733"/>
      <c r="QPF32" s="733"/>
      <c r="QPG32" s="733"/>
      <c r="QPH32" s="733"/>
      <c r="QPI32" s="733"/>
      <c r="QPJ32" s="733"/>
      <c r="QPK32" s="733"/>
      <c r="QPL32" s="733"/>
      <c r="QPM32" s="733"/>
      <c r="QPN32" s="733"/>
      <c r="QPO32" s="733"/>
      <c r="QPP32" s="733"/>
      <c r="QPQ32" s="733"/>
      <c r="QPR32" s="733"/>
      <c r="QPS32" s="733"/>
      <c r="QPT32" s="733"/>
      <c r="QPU32" s="733"/>
      <c r="QPV32" s="733"/>
      <c r="QPW32" s="733"/>
      <c r="QPX32" s="733"/>
      <c r="QPY32" s="733"/>
      <c r="QPZ32" s="733"/>
      <c r="QQA32" s="733"/>
      <c r="QQB32" s="733"/>
      <c r="QQC32" s="733"/>
      <c r="QQD32" s="733"/>
      <c r="QQE32" s="733"/>
      <c r="QQF32" s="733"/>
      <c r="QQG32" s="733"/>
      <c r="QQH32" s="733"/>
      <c r="QQI32" s="733"/>
      <c r="QQJ32" s="733"/>
      <c r="QQK32" s="733"/>
      <c r="QQL32" s="733"/>
      <c r="QQM32" s="733"/>
      <c r="QQN32" s="733"/>
      <c r="QQO32" s="733"/>
      <c r="QQP32" s="733"/>
      <c r="QQQ32" s="733"/>
      <c r="QQR32" s="733"/>
      <c r="QQS32" s="733"/>
      <c r="QQT32" s="733"/>
      <c r="QQU32" s="733"/>
      <c r="QQV32" s="733"/>
      <c r="QQW32" s="733"/>
      <c r="QQX32" s="733"/>
      <c r="QQY32" s="733"/>
      <c r="QQZ32" s="733"/>
      <c r="QRA32" s="733"/>
      <c r="QRB32" s="733"/>
      <c r="QRC32" s="733"/>
      <c r="QRD32" s="733"/>
      <c r="QRE32" s="733"/>
      <c r="QRF32" s="733"/>
      <c r="QRG32" s="733"/>
      <c r="QRH32" s="733"/>
      <c r="QRI32" s="733"/>
      <c r="QRJ32" s="733"/>
      <c r="QRK32" s="733"/>
      <c r="QRL32" s="733"/>
      <c r="QRM32" s="733"/>
      <c r="QRN32" s="733"/>
      <c r="QRO32" s="733"/>
      <c r="QRP32" s="733"/>
      <c r="QRQ32" s="733"/>
      <c r="QRR32" s="733"/>
      <c r="QRS32" s="733"/>
      <c r="QRT32" s="733"/>
      <c r="QRU32" s="733"/>
      <c r="QRV32" s="733"/>
      <c r="QRW32" s="733"/>
      <c r="QRX32" s="733"/>
      <c r="QRY32" s="733"/>
      <c r="QRZ32" s="733"/>
      <c r="QSA32" s="733"/>
      <c r="QSB32" s="733"/>
      <c r="QSC32" s="733"/>
      <c r="QSD32" s="733"/>
      <c r="QSE32" s="733"/>
      <c r="QSF32" s="733"/>
      <c r="QSG32" s="733"/>
      <c r="QSH32" s="733"/>
      <c r="QSI32" s="733"/>
      <c r="QSJ32" s="733"/>
      <c r="QSK32" s="733"/>
      <c r="QSL32" s="733"/>
      <c r="QSM32" s="733"/>
      <c r="QSN32" s="733"/>
      <c r="QSO32" s="733"/>
      <c r="QSP32" s="733"/>
      <c r="QSQ32" s="733"/>
      <c r="QSR32" s="733"/>
      <c r="QSS32" s="733"/>
      <c r="QST32" s="733"/>
      <c r="QSU32" s="733"/>
      <c r="QSV32" s="733"/>
      <c r="QSW32" s="733"/>
      <c r="QSX32" s="733"/>
      <c r="QSY32" s="733"/>
      <c r="QSZ32" s="733"/>
      <c r="QTA32" s="733"/>
      <c r="QTB32" s="733"/>
      <c r="QTC32" s="733"/>
      <c r="QTD32" s="733"/>
      <c r="QTE32" s="733"/>
      <c r="QTF32" s="733"/>
      <c r="QTG32" s="733"/>
      <c r="QTH32" s="733"/>
      <c r="QTI32" s="733"/>
      <c r="QTJ32" s="733"/>
      <c r="QTK32" s="733"/>
      <c r="QTL32" s="733"/>
      <c r="QTM32" s="733"/>
      <c r="QTN32" s="733"/>
      <c r="QTO32" s="733"/>
      <c r="QTP32" s="733"/>
      <c r="QTQ32" s="733"/>
      <c r="QTR32" s="733"/>
      <c r="QTS32" s="733"/>
      <c r="QTT32" s="733"/>
      <c r="QTU32" s="733"/>
      <c r="QTV32" s="733"/>
      <c r="QTW32" s="733"/>
      <c r="QTX32" s="733"/>
      <c r="QTY32" s="733"/>
      <c r="QTZ32" s="733"/>
      <c r="QUA32" s="733"/>
      <c r="QUB32" s="733"/>
      <c r="QUC32" s="733"/>
      <c r="QUD32" s="733"/>
      <c r="QUE32" s="733"/>
      <c r="QUF32" s="733"/>
      <c r="QUG32" s="733"/>
      <c r="QUH32" s="733"/>
      <c r="QUI32" s="733"/>
      <c r="QUJ32" s="733"/>
      <c r="QUK32" s="733"/>
      <c r="QUL32" s="733"/>
      <c r="QUM32" s="733"/>
      <c r="QUN32" s="733"/>
      <c r="QUO32" s="733"/>
      <c r="QUP32" s="733"/>
      <c r="QUQ32" s="733"/>
      <c r="QUR32" s="733"/>
      <c r="QUS32" s="733"/>
      <c r="QUT32" s="733"/>
      <c r="QUU32" s="733"/>
      <c r="QUV32" s="733"/>
      <c r="QUW32" s="733"/>
      <c r="QUX32" s="733"/>
      <c r="QUY32" s="733"/>
      <c r="QUZ32" s="733"/>
      <c r="QVA32" s="733"/>
      <c r="QVB32" s="733"/>
      <c r="QVC32" s="733"/>
      <c r="QVD32" s="733"/>
      <c r="QVE32" s="733"/>
      <c r="QVF32" s="733"/>
      <c r="QVG32" s="733"/>
      <c r="QVH32" s="733"/>
      <c r="QVI32" s="733"/>
      <c r="QVJ32" s="733"/>
      <c r="QVK32" s="733"/>
      <c r="QVL32" s="733"/>
      <c r="QVM32" s="733"/>
      <c r="QVN32" s="733"/>
      <c r="QVO32" s="733"/>
      <c r="QVP32" s="733"/>
      <c r="QVQ32" s="733"/>
      <c r="QVR32" s="733"/>
      <c r="QVS32" s="733"/>
      <c r="QVT32" s="733"/>
      <c r="QVU32" s="733"/>
      <c r="QVV32" s="733"/>
      <c r="QVW32" s="733"/>
      <c r="QVX32" s="733"/>
      <c r="QVY32" s="733"/>
      <c r="QVZ32" s="733"/>
      <c r="QWA32" s="733"/>
      <c r="QWB32" s="733"/>
      <c r="QWC32" s="733"/>
      <c r="QWD32" s="733"/>
      <c r="QWE32" s="733"/>
      <c r="QWF32" s="733"/>
      <c r="QWG32" s="733"/>
      <c r="QWH32" s="733"/>
      <c r="QWI32" s="733"/>
      <c r="QWJ32" s="733"/>
      <c r="QWK32" s="733"/>
      <c r="QWL32" s="733"/>
      <c r="QWM32" s="733"/>
      <c r="QWN32" s="733"/>
      <c r="QWO32" s="733"/>
      <c r="QWP32" s="733"/>
      <c r="QWQ32" s="733"/>
      <c r="QWR32" s="733"/>
      <c r="QWS32" s="733"/>
      <c r="QWT32" s="733"/>
      <c r="QWU32" s="733"/>
      <c r="QWV32" s="733"/>
      <c r="QWW32" s="733"/>
      <c r="QWX32" s="733"/>
      <c r="QWY32" s="733"/>
      <c r="QWZ32" s="733"/>
      <c r="QXA32" s="733"/>
      <c r="QXB32" s="733"/>
      <c r="QXC32" s="733"/>
      <c r="QXD32" s="733"/>
      <c r="QXE32" s="733"/>
      <c r="QXF32" s="733"/>
      <c r="QXG32" s="733"/>
      <c r="QXH32" s="733"/>
      <c r="QXI32" s="733"/>
      <c r="QXJ32" s="733"/>
      <c r="QXK32" s="733"/>
      <c r="QXL32" s="733"/>
      <c r="QXM32" s="733"/>
      <c r="QXN32" s="733"/>
      <c r="QXO32" s="733"/>
      <c r="QXP32" s="733"/>
      <c r="QXQ32" s="733"/>
      <c r="QXR32" s="733"/>
      <c r="QXS32" s="733"/>
      <c r="QXT32" s="733"/>
      <c r="QXU32" s="733"/>
      <c r="QXV32" s="733"/>
      <c r="QXW32" s="733"/>
      <c r="QXX32" s="733"/>
      <c r="QXY32" s="733"/>
      <c r="QXZ32" s="733"/>
      <c r="QYA32" s="733"/>
      <c r="QYB32" s="733"/>
      <c r="QYC32" s="733"/>
      <c r="QYD32" s="733"/>
      <c r="QYE32" s="733"/>
      <c r="QYF32" s="733"/>
      <c r="QYG32" s="733"/>
      <c r="QYH32" s="733"/>
      <c r="QYI32" s="733"/>
      <c r="QYJ32" s="733"/>
      <c r="QYK32" s="733"/>
      <c r="QYL32" s="733"/>
      <c r="QYM32" s="733"/>
      <c r="QYN32" s="733"/>
      <c r="QYO32" s="733"/>
      <c r="QYP32" s="733"/>
      <c r="QYQ32" s="733"/>
      <c r="QYR32" s="733"/>
      <c r="QYS32" s="733"/>
      <c r="QYT32" s="733"/>
      <c r="QYU32" s="733"/>
      <c r="QYV32" s="733"/>
      <c r="QYW32" s="733"/>
      <c r="QYX32" s="733"/>
      <c r="QYY32" s="733"/>
      <c r="QYZ32" s="733"/>
      <c r="QZA32" s="733"/>
      <c r="QZB32" s="733"/>
      <c r="QZC32" s="733"/>
      <c r="QZD32" s="733"/>
      <c r="QZE32" s="733"/>
      <c r="QZF32" s="733"/>
      <c r="QZG32" s="733"/>
      <c r="QZH32" s="733"/>
      <c r="QZI32" s="733"/>
      <c r="QZJ32" s="733"/>
      <c r="QZK32" s="733"/>
      <c r="QZL32" s="733"/>
      <c r="QZM32" s="733"/>
      <c r="QZN32" s="733"/>
      <c r="QZO32" s="733"/>
      <c r="QZP32" s="733"/>
      <c r="QZQ32" s="733"/>
      <c r="QZR32" s="733"/>
      <c r="QZS32" s="733"/>
      <c r="QZT32" s="733"/>
      <c r="QZU32" s="733"/>
      <c r="QZV32" s="733"/>
      <c r="QZW32" s="733"/>
      <c r="QZX32" s="733"/>
      <c r="QZY32" s="733"/>
      <c r="QZZ32" s="733"/>
      <c r="RAA32" s="733"/>
      <c r="RAB32" s="733"/>
      <c r="RAC32" s="733"/>
      <c r="RAD32" s="733"/>
      <c r="RAE32" s="733"/>
      <c r="RAF32" s="733"/>
      <c r="RAG32" s="733"/>
      <c r="RAH32" s="733"/>
      <c r="RAI32" s="733"/>
      <c r="RAJ32" s="733"/>
      <c r="RAK32" s="733"/>
      <c r="RAL32" s="733"/>
      <c r="RAM32" s="733"/>
      <c r="RAN32" s="733"/>
      <c r="RAO32" s="733"/>
      <c r="RAP32" s="733"/>
      <c r="RAQ32" s="733"/>
      <c r="RAR32" s="733"/>
      <c r="RAS32" s="733"/>
      <c r="RAT32" s="733"/>
      <c r="RAU32" s="733"/>
      <c r="RAV32" s="733"/>
      <c r="RAW32" s="733"/>
      <c r="RAX32" s="733"/>
      <c r="RAY32" s="733"/>
      <c r="RAZ32" s="733"/>
      <c r="RBA32" s="733"/>
      <c r="RBB32" s="733"/>
      <c r="RBC32" s="733"/>
      <c r="RBD32" s="733"/>
      <c r="RBE32" s="733"/>
      <c r="RBF32" s="733"/>
      <c r="RBG32" s="733"/>
      <c r="RBH32" s="733"/>
      <c r="RBI32" s="733"/>
      <c r="RBJ32" s="733"/>
      <c r="RBK32" s="733"/>
      <c r="RBL32" s="733"/>
      <c r="RBM32" s="733"/>
      <c r="RBN32" s="733"/>
      <c r="RBO32" s="733"/>
      <c r="RBP32" s="733"/>
      <c r="RBQ32" s="733"/>
      <c r="RBR32" s="733"/>
      <c r="RBS32" s="733"/>
      <c r="RBT32" s="733"/>
      <c r="RBU32" s="733"/>
      <c r="RBV32" s="733"/>
      <c r="RBW32" s="733"/>
      <c r="RBX32" s="733"/>
      <c r="RBY32" s="733"/>
      <c r="RBZ32" s="733"/>
      <c r="RCA32" s="733"/>
      <c r="RCB32" s="733"/>
      <c r="RCC32" s="733"/>
      <c r="RCD32" s="733"/>
      <c r="RCE32" s="733"/>
      <c r="RCF32" s="733"/>
      <c r="RCG32" s="733"/>
      <c r="RCH32" s="733"/>
      <c r="RCI32" s="733"/>
      <c r="RCJ32" s="733"/>
      <c r="RCK32" s="733"/>
      <c r="RCL32" s="733"/>
      <c r="RCM32" s="733"/>
      <c r="RCN32" s="733"/>
      <c r="RCO32" s="733"/>
      <c r="RCP32" s="733"/>
      <c r="RCQ32" s="733"/>
      <c r="RCR32" s="733"/>
      <c r="RCS32" s="733"/>
      <c r="RCT32" s="733"/>
      <c r="RCU32" s="733"/>
      <c r="RCV32" s="733"/>
      <c r="RCW32" s="733"/>
      <c r="RCX32" s="733"/>
      <c r="RCY32" s="733"/>
      <c r="RCZ32" s="733"/>
      <c r="RDA32" s="733"/>
      <c r="RDB32" s="733"/>
      <c r="RDC32" s="733"/>
      <c r="RDD32" s="733"/>
      <c r="RDE32" s="733"/>
      <c r="RDF32" s="733"/>
      <c r="RDG32" s="733"/>
      <c r="RDH32" s="733"/>
      <c r="RDI32" s="733"/>
      <c r="RDJ32" s="733"/>
      <c r="RDK32" s="733"/>
      <c r="RDL32" s="733"/>
      <c r="RDM32" s="733"/>
      <c r="RDN32" s="733"/>
      <c r="RDO32" s="733"/>
      <c r="RDP32" s="733"/>
      <c r="RDQ32" s="733"/>
      <c r="RDR32" s="733"/>
      <c r="RDS32" s="733"/>
      <c r="RDT32" s="733"/>
      <c r="RDU32" s="733"/>
      <c r="RDV32" s="733"/>
      <c r="RDW32" s="733"/>
      <c r="RDX32" s="733"/>
      <c r="RDY32" s="733"/>
      <c r="RDZ32" s="733"/>
      <c r="REA32" s="733"/>
      <c r="REB32" s="733"/>
      <c r="REC32" s="733"/>
      <c r="RED32" s="733"/>
      <c r="REE32" s="733"/>
      <c r="REF32" s="733"/>
      <c r="REG32" s="733"/>
      <c r="REH32" s="733"/>
      <c r="REI32" s="733"/>
      <c r="REJ32" s="733"/>
      <c r="REK32" s="733"/>
      <c r="REL32" s="733"/>
      <c r="REM32" s="733"/>
      <c r="REN32" s="733"/>
      <c r="REO32" s="733"/>
      <c r="REP32" s="733"/>
      <c r="REQ32" s="733"/>
      <c r="RER32" s="733"/>
      <c r="RES32" s="733"/>
      <c r="RET32" s="733"/>
      <c r="REU32" s="733"/>
      <c r="REV32" s="733"/>
      <c r="REW32" s="733"/>
      <c r="REX32" s="733"/>
      <c r="REY32" s="733"/>
      <c r="REZ32" s="733"/>
      <c r="RFA32" s="733"/>
      <c r="RFB32" s="733"/>
      <c r="RFC32" s="733"/>
      <c r="RFD32" s="733"/>
      <c r="RFE32" s="733"/>
      <c r="RFF32" s="733"/>
      <c r="RFG32" s="733"/>
      <c r="RFH32" s="733"/>
      <c r="RFI32" s="733"/>
      <c r="RFJ32" s="733"/>
      <c r="RFK32" s="733"/>
      <c r="RFL32" s="733"/>
      <c r="RFM32" s="733"/>
      <c r="RFN32" s="733"/>
      <c r="RFO32" s="733"/>
      <c r="RFP32" s="733"/>
      <c r="RFQ32" s="733"/>
      <c r="RFR32" s="733"/>
      <c r="RFS32" s="733"/>
      <c r="RFT32" s="733"/>
      <c r="RFU32" s="733"/>
      <c r="RFV32" s="733"/>
      <c r="RFW32" s="733"/>
      <c r="RFX32" s="733"/>
      <c r="RFY32" s="733"/>
      <c r="RFZ32" s="733"/>
      <c r="RGA32" s="733"/>
      <c r="RGB32" s="733"/>
      <c r="RGC32" s="733"/>
      <c r="RGD32" s="733"/>
      <c r="RGE32" s="733"/>
      <c r="RGF32" s="733"/>
      <c r="RGG32" s="733"/>
      <c r="RGH32" s="733"/>
      <c r="RGI32" s="733"/>
      <c r="RGJ32" s="733"/>
      <c r="RGK32" s="733"/>
      <c r="RGL32" s="733"/>
      <c r="RGM32" s="733"/>
      <c r="RGN32" s="733"/>
      <c r="RGO32" s="733"/>
      <c r="RGP32" s="733"/>
      <c r="RGQ32" s="733"/>
      <c r="RGR32" s="733"/>
      <c r="RGS32" s="733"/>
      <c r="RGT32" s="733"/>
      <c r="RGU32" s="733"/>
      <c r="RGV32" s="733"/>
      <c r="RGW32" s="733"/>
      <c r="RGX32" s="733"/>
      <c r="RGY32" s="733"/>
      <c r="RGZ32" s="733"/>
      <c r="RHA32" s="733"/>
      <c r="RHB32" s="733"/>
      <c r="RHC32" s="733"/>
      <c r="RHD32" s="733"/>
      <c r="RHE32" s="733"/>
      <c r="RHF32" s="733"/>
      <c r="RHG32" s="733"/>
      <c r="RHH32" s="733"/>
      <c r="RHI32" s="733"/>
      <c r="RHJ32" s="733"/>
      <c r="RHK32" s="733"/>
      <c r="RHL32" s="733"/>
      <c r="RHM32" s="733"/>
      <c r="RHN32" s="733"/>
      <c r="RHO32" s="733"/>
      <c r="RHP32" s="733"/>
      <c r="RHQ32" s="733"/>
      <c r="RHR32" s="733"/>
      <c r="RHS32" s="733"/>
      <c r="RHT32" s="733"/>
      <c r="RHU32" s="733"/>
      <c r="RHV32" s="733"/>
      <c r="RHW32" s="733"/>
      <c r="RHX32" s="733"/>
      <c r="RHY32" s="733"/>
      <c r="RHZ32" s="733"/>
      <c r="RIA32" s="733"/>
      <c r="RIB32" s="733"/>
      <c r="RIC32" s="733"/>
      <c r="RID32" s="733"/>
      <c r="RIE32" s="733"/>
      <c r="RIF32" s="733"/>
      <c r="RIG32" s="733"/>
      <c r="RIH32" s="733"/>
      <c r="RII32" s="733"/>
      <c r="RIJ32" s="733"/>
      <c r="RIK32" s="733"/>
      <c r="RIL32" s="733"/>
      <c r="RIM32" s="733"/>
      <c r="RIN32" s="733"/>
      <c r="RIO32" s="733"/>
      <c r="RIP32" s="733"/>
      <c r="RIQ32" s="733"/>
      <c r="RIR32" s="733"/>
      <c r="RIS32" s="733"/>
      <c r="RIT32" s="733"/>
      <c r="RIU32" s="733"/>
      <c r="RIV32" s="733"/>
      <c r="RIW32" s="733"/>
      <c r="RIX32" s="733"/>
      <c r="RIY32" s="733"/>
      <c r="RIZ32" s="733"/>
      <c r="RJA32" s="733"/>
      <c r="RJB32" s="733"/>
      <c r="RJC32" s="733"/>
      <c r="RJD32" s="733"/>
      <c r="RJE32" s="733"/>
      <c r="RJF32" s="733"/>
      <c r="RJG32" s="733"/>
      <c r="RJH32" s="733"/>
      <c r="RJI32" s="733"/>
      <c r="RJJ32" s="733"/>
      <c r="RJK32" s="733"/>
      <c r="RJL32" s="733"/>
      <c r="RJM32" s="733"/>
      <c r="RJN32" s="733"/>
      <c r="RJO32" s="733"/>
      <c r="RJP32" s="733"/>
      <c r="RJQ32" s="733"/>
      <c r="RJR32" s="733"/>
      <c r="RJS32" s="733"/>
      <c r="RJT32" s="733"/>
      <c r="RJU32" s="733"/>
      <c r="RJV32" s="733"/>
      <c r="RJW32" s="733"/>
      <c r="RJX32" s="733"/>
      <c r="RJY32" s="733"/>
      <c r="RJZ32" s="733"/>
      <c r="RKA32" s="733"/>
      <c r="RKB32" s="733"/>
      <c r="RKC32" s="733"/>
      <c r="RKD32" s="733"/>
      <c r="RKE32" s="733"/>
      <c r="RKF32" s="733"/>
      <c r="RKG32" s="733"/>
      <c r="RKH32" s="733"/>
      <c r="RKI32" s="733"/>
      <c r="RKJ32" s="733"/>
      <c r="RKK32" s="733"/>
      <c r="RKL32" s="733"/>
      <c r="RKM32" s="733"/>
      <c r="RKN32" s="733"/>
      <c r="RKO32" s="733"/>
      <c r="RKP32" s="733"/>
      <c r="RKQ32" s="733"/>
      <c r="RKR32" s="733"/>
      <c r="RKS32" s="733"/>
      <c r="RKT32" s="733"/>
      <c r="RKU32" s="733"/>
      <c r="RKV32" s="733"/>
      <c r="RKW32" s="733"/>
      <c r="RKX32" s="733"/>
      <c r="RKY32" s="733"/>
      <c r="RKZ32" s="733"/>
      <c r="RLA32" s="733"/>
      <c r="RLB32" s="733"/>
      <c r="RLC32" s="733"/>
      <c r="RLD32" s="733"/>
      <c r="RLE32" s="733"/>
      <c r="RLF32" s="733"/>
      <c r="RLG32" s="733"/>
      <c r="RLH32" s="733"/>
      <c r="RLI32" s="733"/>
      <c r="RLJ32" s="733"/>
      <c r="RLK32" s="733"/>
      <c r="RLL32" s="733"/>
      <c r="RLM32" s="733"/>
      <c r="RLN32" s="733"/>
      <c r="RLO32" s="733"/>
      <c r="RLP32" s="733"/>
      <c r="RLQ32" s="733"/>
      <c r="RLR32" s="733"/>
      <c r="RLS32" s="733"/>
      <c r="RLT32" s="733"/>
      <c r="RLU32" s="733"/>
      <c r="RLV32" s="733"/>
      <c r="RLW32" s="733"/>
      <c r="RLX32" s="733"/>
      <c r="RLY32" s="733"/>
      <c r="RLZ32" s="733"/>
      <c r="RMA32" s="733"/>
      <c r="RMB32" s="733"/>
      <c r="RMC32" s="733"/>
      <c r="RMD32" s="733"/>
      <c r="RME32" s="733"/>
      <c r="RMF32" s="733"/>
      <c r="RMG32" s="733"/>
      <c r="RMH32" s="733"/>
      <c r="RMI32" s="733"/>
      <c r="RMJ32" s="733"/>
      <c r="RMK32" s="733"/>
      <c r="RML32" s="733"/>
      <c r="RMM32" s="733"/>
      <c r="RMN32" s="733"/>
      <c r="RMO32" s="733"/>
      <c r="RMP32" s="733"/>
      <c r="RMQ32" s="733"/>
      <c r="RMR32" s="733"/>
      <c r="RMS32" s="733"/>
      <c r="RMT32" s="733"/>
      <c r="RMU32" s="733"/>
      <c r="RMV32" s="733"/>
      <c r="RMW32" s="733"/>
      <c r="RMX32" s="733"/>
      <c r="RMY32" s="733"/>
      <c r="RMZ32" s="733"/>
      <c r="RNA32" s="733"/>
      <c r="RNB32" s="733"/>
      <c r="RNC32" s="733"/>
      <c r="RND32" s="733"/>
      <c r="RNE32" s="733"/>
      <c r="RNF32" s="733"/>
      <c r="RNG32" s="733"/>
      <c r="RNH32" s="733"/>
      <c r="RNI32" s="733"/>
      <c r="RNJ32" s="733"/>
      <c r="RNK32" s="733"/>
      <c r="RNL32" s="733"/>
      <c r="RNM32" s="733"/>
      <c r="RNN32" s="733"/>
      <c r="RNO32" s="733"/>
      <c r="RNP32" s="733"/>
      <c r="RNQ32" s="733"/>
      <c r="RNR32" s="733"/>
      <c r="RNS32" s="733"/>
      <c r="RNT32" s="733"/>
      <c r="RNU32" s="733"/>
      <c r="RNV32" s="733"/>
      <c r="RNW32" s="733"/>
      <c r="RNX32" s="733"/>
      <c r="RNY32" s="733"/>
      <c r="RNZ32" s="733"/>
      <c r="ROA32" s="733"/>
      <c r="ROB32" s="733"/>
      <c r="ROC32" s="733"/>
      <c r="ROD32" s="733"/>
      <c r="ROE32" s="733"/>
      <c r="ROF32" s="733"/>
      <c r="ROG32" s="733"/>
      <c r="ROH32" s="733"/>
      <c r="ROI32" s="733"/>
      <c r="ROJ32" s="733"/>
      <c r="ROK32" s="733"/>
      <c r="ROL32" s="733"/>
      <c r="ROM32" s="733"/>
      <c r="RON32" s="733"/>
      <c r="ROO32" s="733"/>
      <c r="ROP32" s="733"/>
      <c r="ROQ32" s="733"/>
      <c r="ROR32" s="733"/>
      <c r="ROS32" s="733"/>
      <c r="ROT32" s="733"/>
      <c r="ROU32" s="733"/>
      <c r="ROV32" s="733"/>
      <c r="ROW32" s="733"/>
      <c r="ROX32" s="733"/>
      <c r="ROY32" s="733"/>
      <c r="ROZ32" s="733"/>
      <c r="RPA32" s="733"/>
      <c r="RPB32" s="733"/>
      <c r="RPC32" s="733"/>
      <c r="RPD32" s="733"/>
      <c r="RPE32" s="733"/>
      <c r="RPF32" s="733"/>
      <c r="RPG32" s="733"/>
      <c r="RPH32" s="733"/>
      <c r="RPI32" s="733"/>
      <c r="RPJ32" s="733"/>
      <c r="RPK32" s="733"/>
      <c r="RPL32" s="733"/>
      <c r="RPM32" s="733"/>
      <c r="RPN32" s="733"/>
      <c r="RPO32" s="733"/>
      <c r="RPP32" s="733"/>
      <c r="RPQ32" s="733"/>
      <c r="RPR32" s="733"/>
      <c r="RPS32" s="733"/>
      <c r="RPT32" s="733"/>
      <c r="RPU32" s="733"/>
      <c r="RPV32" s="733"/>
      <c r="RPW32" s="733"/>
      <c r="RPX32" s="733"/>
      <c r="RPY32" s="733"/>
      <c r="RPZ32" s="733"/>
      <c r="RQA32" s="733"/>
      <c r="RQB32" s="733"/>
      <c r="RQC32" s="733"/>
      <c r="RQD32" s="733"/>
      <c r="RQE32" s="733"/>
      <c r="RQF32" s="733"/>
      <c r="RQG32" s="733"/>
      <c r="RQH32" s="733"/>
      <c r="RQI32" s="733"/>
      <c r="RQJ32" s="733"/>
      <c r="RQK32" s="733"/>
      <c r="RQL32" s="733"/>
      <c r="RQM32" s="733"/>
      <c r="RQN32" s="733"/>
      <c r="RQO32" s="733"/>
      <c r="RQP32" s="733"/>
      <c r="RQQ32" s="733"/>
      <c r="RQR32" s="733"/>
      <c r="RQS32" s="733"/>
      <c r="RQT32" s="733"/>
      <c r="RQU32" s="733"/>
      <c r="RQV32" s="733"/>
      <c r="RQW32" s="733"/>
      <c r="RQX32" s="733"/>
      <c r="RQY32" s="733"/>
      <c r="RQZ32" s="733"/>
      <c r="RRA32" s="733"/>
      <c r="RRB32" s="733"/>
      <c r="RRC32" s="733"/>
      <c r="RRD32" s="733"/>
      <c r="RRE32" s="733"/>
      <c r="RRF32" s="733"/>
      <c r="RRG32" s="733"/>
      <c r="RRH32" s="733"/>
      <c r="RRI32" s="733"/>
      <c r="RRJ32" s="733"/>
      <c r="RRK32" s="733"/>
      <c r="RRL32" s="733"/>
      <c r="RRM32" s="733"/>
      <c r="RRN32" s="733"/>
      <c r="RRO32" s="733"/>
      <c r="RRP32" s="733"/>
      <c r="RRQ32" s="733"/>
      <c r="RRR32" s="733"/>
      <c r="RRS32" s="733"/>
      <c r="RRT32" s="733"/>
      <c r="RRU32" s="733"/>
      <c r="RRV32" s="733"/>
      <c r="RRW32" s="733"/>
      <c r="RRX32" s="733"/>
      <c r="RRY32" s="733"/>
      <c r="RRZ32" s="733"/>
      <c r="RSA32" s="733"/>
      <c r="RSB32" s="733"/>
      <c r="RSC32" s="733"/>
      <c r="RSD32" s="733"/>
      <c r="RSE32" s="733"/>
      <c r="RSF32" s="733"/>
      <c r="RSG32" s="733"/>
      <c r="RSH32" s="733"/>
      <c r="RSI32" s="733"/>
      <c r="RSJ32" s="733"/>
      <c r="RSK32" s="733"/>
      <c r="RSL32" s="733"/>
      <c r="RSM32" s="733"/>
      <c r="RSN32" s="733"/>
      <c r="RSO32" s="733"/>
      <c r="RSP32" s="733"/>
      <c r="RSQ32" s="733"/>
      <c r="RSR32" s="733"/>
      <c r="RSS32" s="733"/>
      <c r="RST32" s="733"/>
      <c r="RSU32" s="733"/>
      <c r="RSV32" s="733"/>
      <c r="RSW32" s="733"/>
      <c r="RSX32" s="733"/>
      <c r="RSY32" s="733"/>
      <c r="RSZ32" s="733"/>
      <c r="RTA32" s="733"/>
      <c r="RTB32" s="733"/>
      <c r="RTC32" s="733"/>
      <c r="RTD32" s="733"/>
      <c r="RTE32" s="733"/>
      <c r="RTF32" s="733"/>
      <c r="RTG32" s="733"/>
      <c r="RTH32" s="733"/>
      <c r="RTI32" s="733"/>
      <c r="RTJ32" s="733"/>
      <c r="RTK32" s="733"/>
      <c r="RTL32" s="733"/>
      <c r="RTM32" s="733"/>
      <c r="RTN32" s="733"/>
      <c r="RTO32" s="733"/>
      <c r="RTP32" s="733"/>
      <c r="RTQ32" s="733"/>
      <c r="RTR32" s="733"/>
      <c r="RTS32" s="733"/>
      <c r="RTT32" s="733"/>
      <c r="RTU32" s="733"/>
      <c r="RTV32" s="733"/>
      <c r="RTW32" s="733"/>
      <c r="RTX32" s="733"/>
      <c r="RTY32" s="733"/>
      <c r="RTZ32" s="733"/>
      <c r="RUA32" s="733"/>
      <c r="RUB32" s="733"/>
      <c r="RUC32" s="733"/>
      <c r="RUD32" s="733"/>
      <c r="RUE32" s="733"/>
      <c r="RUF32" s="733"/>
      <c r="RUG32" s="733"/>
      <c r="RUH32" s="733"/>
      <c r="RUI32" s="733"/>
      <c r="RUJ32" s="733"/>
      <c r="RUK32" s="733"/>
      <c r="RUL32" s="733"/>
      <c r="RUM32" s="733"/>
      <c r="RUN32" s="733"/>
      <c r="RUO32" s="733"/>
      <c r="RUP32" s="733"/>
      <c r="RUQ32" s="733"/>
      <c r="RUR32" s="733"/>
      <c r="RUS32" s="733"/>
      <c r="RUT32" s="733"/>
      <c r="RUU32" s="733"/>
      <c r="RUV32" s="733"/>
      <c r="RUW32" s="733"/>
      <c r="RUX32" s="733"/>
      <c r="RUY32" s="733"/>
      <c r="RUZ32" s="733"/>
      <c r="RVA32" s="733"/>
      <c r="RVB32" s="733"/>
      <c r="RVC32" s="733"/>
      <c r="RVD32" s="733"/>
      <c r="RVE32" s="733"/>
      <c r="RVF32" s="733"/>
      <c r="RVG32" s="733"/>
      <c r="RVH32" s="733"/>
      <c r="RVI32" s="733"/>
      <c r="RVJ32" s="733"/>
      <c r="RVK32" s="733"/>
      <c r="RVL32" s="733"/>
      <c r="RVM32" s="733"/>
      <c r="RVN32" s="733"/>
      <c r="RVO32" s="733"/>
      <c r="RVP32" s="733"/>
      <c r="RVQ32" s="733"/>
      <c r="RVR32" s="733"/>
      <c r="RVS32" s="733"/>
      <c r="RVT32" s="733"/>
      <c r="RVU32" s="733"/>
      <c r="RVV32" s="733"/>
      <c r="RVW32" s="733"/>
      <c r="RVX32" s="733"/>
      <c r="RVY32" s="733"/>
      <c r="RVZ32" s="733"/>
      <c r="RWA32" s="733"/>
      <c r="RWB32" s="733"/>
      <c r="RWC32" s="733"/>
      <c r="RWD32" s="733"/>
      <c r="RWE32" s="733"/>
      <c r="RWF32" s="733"/>
      <c r="RWG32" s="733"/>
      <c r="RWH32" s="733"/>
      <c r="RWI32" s="733"/>
      <c r="RWJ32" s="733"/>
      <c r="RWK32" s="733"/>
      <c r="RWL32" s="733"/>
      <c r="RWM32" s="733"/>
      <c r="RWN32" s="733"/>
      <c r="RWO32" s="733"/>
      <c r="RWP32" s="733"/>
      <c r="RWQ32" s="733"/>
      <c r="RWR32" s="733"/>
      <c r="RWS32" s="733"/>
      <c r="RWT32" s="733"/>
      <c r="RWU32" s="733"/>
      <c r="RWV32" s="733"/>
      <c r="RWW32" s="733"/>
      <c r="RWX32" s="733"/>
      <c r="RWY32" s="733"/>
      <c r="RWZ32" s="733"/>
      <c r="RXA32" s="733"/>
      <c r="RXB32" s="733"/>
      <c r="RXC32" s="733"/>
      <c r="RXD32" s="733"/>
      <c r="RXE32" s="733"/>
      <c r="RXF32" s="733"/>
      <c r="RXG32" s="733"/>
      <c r="RXH32" s="733"/>
      <c r="RXI32" s="733"/>
      <c r="RXJ32" s="733"/>
      <c r="RXK32" s="733"/>
      <c r="RXL32" s="733"/>
      <c r="RXM32" s="733"/>
      <c r="RXN32" s="733"/>
      <c r="RXO32" s="733"/>
      <c r="RXP32" s="733"/>
      <c r="RXQ32" s="733"/>
      <c r="RXR32" s="733"/>
      <c r="RXS32" s="733"/>
      <c r="RXT32" s="733"/>
      <c r="RXU32" s="733"/>
      <c r="RXV32" s="733"/>
      <c r="RXW32" s="733"/>
      <c r="RXX32" s="733"/>
      <c r="RXY32" s="733"/>
      <c r="RXZ32" s="733"/>
      <c r="RYA32" s="733"/>
      <c r="RYB32" s="733"/>
      <c r="RYC32" s="733"/>
      <c r="RYD32" s="733"/>
      <c r="RYE32" s="733"/>
      <c r="RYF32" s="733"/>
      <c r="RYG32" s="733"/>
      <c r="RYH32" s="733"/>
      <c r="RYI32" s="733"/>
      <c r="RYJ32" s="733"/>
      <c r="RYK32" s="733"/>
      <c r="RYL32" s="733"/>
      <c r="RYM32" s="733"/>
      <c r="RYN32" s="733"/>
      <c r="RYO32" s="733"/>
      <c r="RYP32" s="733"/>
      <c r="RYQ32" s="733"/>
      <c r="RYR32" s="733"/>
      <c r="RYS32" s="733"/>
      <c r="RYT32" s="733"/>
      <c r="RYU32" s="733"/>
      <c r="RYV32" s="733"/>
      <c r="RYW32" s="733"/>
      <c r="RYX32" s="733"/>
      <c r="RYY32" s="733"/>
      <c r="RYZ32" s="733"/>
      <c r="RZA32" s="733"/>
      <c r="RZB32" s="733"/>
      <c r="RZC32" s="733"/>
      <c r="RZD32" s="733"/>
      <c r="RZE32" s="733"/>
      <c r="RZF32" s="733"/>
      <c r="RZG32" s="733"/>
      <c r="RZH32" s="733"/>
      <c r="RZI32" s="733"/>
      <c r="RZJ32" s="733"/>
      <c r="RZK32" s="733"/>
      <c r="RZL32" s="733"/>
      <c r="RZM32" s="733"/>
      <c r="RZN32" s="733"/>
      <c r="RZO32" s="733"/>
      <c r="RZP32" s="733"/>
      <c r="RZQ32" s="733"/>
      <c r="RZR32" s="733"/>
      <c r="RZS32" s="733"/>
      <c r="RZT32" s="733"/>
      <c r="RZU32" s="733"/>
      <c r="RZV32" s="733"/>
      <c r="RZW32" s="733"/>
      <c r="RZX32" s="733"/>
      <c r="RZY32" s="733"/>
      <c r="RZZ32" s="733"/>
      <c r="SAA32" s="733"/>
      <c r="SAB32" s="733"/>
      <c r="SAC32" s="733"/>
      <c r="SAD32" s="733"/>
      <c r="SAE32" s="733"/>
      <c r="SAF32" s="733"/>
      <c r="SAG32" s="733"/>
      <c r="SAH32" s="733"/>
      <c r="SAI32" s="733"/>
      <c r="SAJ32" s="733"/>
      <c r="SAK32" s="733"/>
      <c r="SAL32" s="733"/>
      <c r="SAM32" s="733"/>
      <c r="SAN32" s="733"/>
      <c r="SAO32" s="733"/>
      <c r="SAP32" s="733"/>
      <c r="SAQ32" s="733"/>
      <c r="SAR32" s="733"/>
      <c r="SAS32" s="733"/>
      <c r="SAT32" s="733"/>
      <c r="SAU32" s="733"/>
      <c r="SAV32" s="733"/>
      <c r="SAW32" s="733"/>
      <c r="SAX32" s="733"/>
      <c r="SAY32" s="733"/>
      <c r="SAZ32" s="733"/>
      <c r="SBA32" s="733"/>
      <c r="SBB32" s="733"/>
      <c r="SBC32" s="733"/>
      <c r="SBD32" s="733"/>
      <c r="SBE32" s="733"/>
      <c r="SBF32" s="733"/>
      <c r="SBG32" s="733"/>
      <c r="SBH32" s="733"/>
      <c r="SBI32" s="733"/>
      <c r="SBJ32" s="733"/>
      <c r="SBK32" s="733"/>
      <c r="SBL32" s="733"/>
      <c r="SBM32" s="733"/>
      <c r="SBN32" s="733"/>
      <c r="SBO32" s="733"/>
      <c r="SBP32" s="733"/>
      <c r="SBQ32" s="733"/>
      <c r="SBR32" s="733"/>
      <c r="SBS32" s="733"/>
      <c r="SBT32" s="733"/>
      <c r="SBU32" s="733"/>
      <c r="SBV32" s="733"/>
      <c r="SBW32" s="733"/>
      <c r="SBX32" s="733"/>
      <c r="SBY32" s="733"/>
      <c r="SBZ32" s="733"/>
      <c r="SCA32" s="733"/>
      <c r="SCB32" s="733"/>
      <c r="SCC32" s="733"/>
      <c r="SCD32" s="733"/>
      <c r="SCE32" s="733"/>
      <c r="SCF32" s="733"/>
      <c r="SCG32" s="733"/>
      <c r="SCH32" s="733"/>
      <c r="SCI32" s="733"/>
      <c r="SCJ32" s="733"/>
      <c r="SCK32" s="733"/>
      <c r="SCL32" s="733"/>
      <c r="SCM32" s="733"/>
      <c r="SCN32" s="733"/>
      <c r="SCO32" s="733"/>
      <c r="SCP32" s="733"/>
      <c r="SCQ32" s="733"/>
      <c r="SCR32" s="733"/>
      <c r="SCS32" s="733"/>
      <c r="SCT32" s="733"/>
      <c r="SCU32" s="733"/>
      <c r="SCV32" s="733"/>
      <c r="SCW32" s="733"/>
      <c r="SCX32" s="733"/>
      <c r="SCY32" s="733"/>
      <c r="SCZ32" s="733"/>
      <c r="SDA32" s="733"/>
      <c r="SDB32" s="733"/>
      <c r="SDC32" s="733"/>
      <c r="SDD32" s="733"/>
      <c r="SDE32" s="733"/>
      <c r="SDF32" s="733"/>
      <c r="SDG32" s="733"/>
      <c r="SDH32" s="733"/>
      <c r="SDI32" s="733"/>
      <c r="SDJ32" s="733"/>
      <c r="SDK32" s="733"/>
      <c r="SDL32" s="733"/>
      <c r="SDM32" s="733"/>
      <c r="SDN32" s="733"/>
      <c r="SDO32" s="733"/>
      <c r="SDP32" s="733"/>
      <c r="SDQ32" s="733"/>
      <c r="SDR32" s="733"/>
      <c r="SDS32" s="733"/>
      <c r="SDT32" s="733"/>
      <c r="SDU32" s="733"/>
      <c r="SDV32" s="733"/>
      <c r="SDW32" s="733"/>
      <c r="SDX32" s="733"/>
      <c r="SDY32" s="733"/>
      <c r="SDZ32" s="733"/>
      <c r="SEA32" s="733"/>
      <c r="SEB32" s="733"/>
      <c r="SEC32" s="733"/>
      <c r="SED32" s="733"/>
      <c r="SEE32" s="733"/>
      <c r="SEF32" s="733"/>
      <c r="SEG32" s="733"/>
      <c r="SEH32" s="733"/>
      <c r="SEI32" s="733"/>
      <c r="SEJ32" s="733"/>
      <c r="SEK32" s="733"/>
      <c r="SEL32" s="733"/>
      <c r="SEM32" s="733"/>
      <c r="SEN32" s="733"/>
      <c r="SEO32" s="733"/>
      <c r="SEP32" s="733"/>
      <c r="SEQ32" s="733"/>
      <c r="SER32" s="733"/>
      <c r="SES32" s="733"/>
      <c r="SET32" s="733"/>
      <c r="SEU32" s="733"/>
      <c r="SEV32" s="733"/>
      <c r="SEW32" s="733"/>
      <c r="SEX32" s="733"/>
      <c r="SEY32" s="733"/>
      <c r="SEZ32" s="733"/>
      <c r="SFA32" s="733"/>
      <c r="SFB32" s="733"/>
      <c r="SFC32" s="733"/>
      <c r="SFD32" s="733"/>
      <c r="SFE32" s="733"/>
      <c r="SFF32" s="733"/>
      <c r="SFG32" s="733"/>
      <c r="SFH32" s="733"/>
      <c r="SFI32" s="733"/>
      <c r="SFJ32" s="733"/>
      <c r="SFK32" s="733"/>
      <c r="SFL32" s="733"/>
      <c r="SFM32" s="733"/>
      <c r="SFN32" s="733"/>
      <c r="SFO32" s="733"/>
      <c r="SFP32" s="733"/>
      <c r="SFQ32" s="733"/>
      <c r="SFR32" s="733"/>
      <c r="SFS32" s="733"/>
      <c r="SFT32" s="733"/>
      <c r="SFU32" s="733"/>
      <c r="SFV32" s="733"/>
      <c r="SFW32" s="733"/>
      <c r="SFX32" s="733"/>
      <c r="SFY32" s="733"/>
      <c r="SFZ32" s="733"/>
      <c r="SGA32" s="733"/>
      <c r="SGB32" s="733"/>
      <c r="SGC32" s="733"/>
      <c r="SGD32" s="733"/>
      <c r="SGE32" s="733"/>
      <c r="SGF32" s="733"/>
      <c r="SGG32" s="733"/>
      <c r="SGH32" s="733"/>
      <c r="SGI32" s="733"/>
      <c r="SGJ32" s="733"/>
      <c r="SGK32" s="733"/>
      <c r="SGL32" s="733"/>
      <c r="SGM32" s="733"/>
      <c r="SGN32" s="733"/>
      <c r="SGO32" s="733"/>
      <c r="SGP32" s="733"/>
      <c r="SGQ32" s="733"/>
      <c r="SGR32" s="733"/>
      <c r="SGS32" s="733"/>
      <c r="SGT32" s="733"/>
      <c r="SGU32" s="733"/>
      <c r="SGV32" s="733"/>
      <c r="SGW32" s="733"/>
      <c r="SGX32" s="733"/>
      <c r="SGY32" s="733"/>
      <c r="SGZ32" s="733"/>
      <c r="SHA32" s="733"/>
      <c r="SHB32" s="733"/>
      <c r="SHC32" s="733"/>
      <c r="SHD32" s="733"/>
      <c r="SHE32" s="733"/>
      <c r="SHF32" s="733"/>
      <c r="SHG32" s="733"/>
      <c r="SHH32" s="733"/>
      <c r="SHI32" s="733"/>
      <c r="SHJ32" s="733"/>
      <c r="SHK32" s="733"/>
      <c r="SHL32" s="733"/>
      <c r="SHM32" s="733"/>
      <c r="SHN32" s="733"/>
      <c r="SHO32" s="733"/>
      <c r="SHP32" s="733"/>
      <c r="SHQ32" s="733"/>
      <c r="SHR32" s="733"/>
      <c r="SHS32" s="733"/>
      <c r="SHT32" s="733"/>
      <c r="SHU32" s="733"/>
      <c r="SHV32" s="733"/>
      <c r="SHW32" s="733"/>
      <c r="SHX32" s="733"/>
      <c r="SHY32" s="733"/>
      <c r="SHZ32" s="733"/>
      <c r="SIA32" s="733"/>
      <c r="SIB32" s="733"/>
      <c r="SIC32" s="733"/>
      <c r="SID32" s="733"/>
      <c r="SIE32" s="733"/>
      <c r="SIF32" s="733"/>
      <c r="SIG32" s="733"/>
      <c r="SIH32" s="733"/>
      <c r="SII32" s="733"/>
      <c r="SIJ32" s="733"/>
      <c r="SIK32" s="733"/>
      <c r="SIL32" s="733"/>
      <c r="SIM32" s="733"/>
      <c r="SIN32" s="733"/>
      <c r="SIO32" s="733"/>
      <c r="SIP32" s="733"/>
      <c r="SIQ32" s="733"/>
      <c r="SIR32" s="733"/>
      <c r="SIS32" s="733"/>
      <c r="SIT32" s="733"/>
      <c r="SIU32" s="733"/>
      <c r="SIV32" s="733"/>
      <c r="SIW32" s="733"/>
      <c r="SIX32" s="733"/>
      <c r="SIY32" s="733"/>
      <c r="SIZ32" s="733"/>
      <c r="SJA32" s="733"/>
      <c r="SJB32" s="733"/>
      <c r="SJC32" s="733"/>
      <c r="SJD32" s="733"/>
      <c r="SJE32" s="733"/>
      <c r="SJF32" s="733"/>
      <c r="SJG32" s="733"/>
      <c r="SJH32" s="733"/>
      <c r="SJI32" s="733"/>
      <c r="SJJ32" s="733"/>
      <c r="SJK32" s="733"/>
      <c r="SJL32" s="733"/>
      <c r="SJM32" s="733"/>
      <c r="SJN32" s="733"/>
      <c r="SJO32" s="733"/>
      <c r="SJP32" s="733"/>
      <c r="SJQ32" s="733"/>
      <c r="SJR32" s="733"/>
      <c r="SJS32" s="733"/>
      <c r="SJT32" s="733"/>
      <c r="SJU32" s="733"/>
      <c r="SJV32" s="733"/>
      <c r="SJW32" s="733"/>
      <c r="SJX32" s="733"/>
      <c r="SJY32" s="733"/>
      <c r="SJZ32" s="733"/>
      <c r="SKA32" s="733"/>
      <c r="SKB32" s="733"/>
      <c r="SKC32" s="733"/>
      <c r="SKD32" s="733"/>
      <c r="SKE32" s="733"/>
      <c r="SKF32" s="733"/>
      <c r="SKG32" s="733"/>
      <c r="SKH32" s="733"/>
      <c r="SKI32" s="733"/>
      <c r="SKJ32" s="733"/>
      <c r="SKK32" s="733"/>
      <c r="SKL32" s="733"/>
      <c r="SKM32" s="733"/>
      <c r="SKN32" s="733"/>
      <c r="SKO32" s="733"/>
      <c r="SKP32" s="733"/>
      <c r="SKQ32" s="733"/>
      <c r="SKR32" s="733"/>
      <c r="SKS32" s="733"/>
      <c r="SKT32" s="733"/>
      <c r="SKU32" s="733"/>
      <c r="SKV32" s="733"/>
      <c r="SKW32" s="733"/>
      <c r="SKX32" s="733"/>
      <c r="SKY32" s="733"/>
      <c r="SKZ32" s="733"/>
      <c r="SLA32" s="733"/>
      <c r="SLB32" s="733"/>
      <c r="SLC32" s="733"/>
      <c r="SLD32" s="733"/>
      <c r="SLE32" s="733"/>
      <c r="SLF32" s="733"/>
      <c r="SLG32" s="733"/>
      <c r="SLH32" s="733"/>
      <c r="SLI32" s="733"/>
      <c r="SLJ32" s="733"/>
      <c r="SLK32" s="733"/>
      <c r="SLL32" s="733"/>
      <c r="SLM32" s="733"/>
      <c r="SLN32" s="733"/>
      <c r="SLO32" s="733"/>
      <c r="SLP32" s="733"/>
      <c r="SLQ32" s="733"/>
      <c r="SLR32" s="733"/>
      <c r="SLS32" s="733"/>
      <c r="SLT32" s="733"/>
      <c r="SLU32" s="733"/>
      <c r="SLV32" s="733"/>
      <c r="SLW32" s="733"/>
      <c r="SLX32" s="733"/>
      <c r="SLY32" s="733"/>
      <c r="SLZ32" s="733"/>
      <c r="SMA32" s="733"/>
      <c r="SMB32" s="733"/>
      <c r="SMC32" s="733"/>
      <c r="SMD32" s="733"/>
      <c r="SME32" s="733"/>
      <c r="SMF32" s="733"/>
      <c r="SMG32" s="733"/>
      <c r="SMH32" s="733"/>
      <c r="SMI32" s="733"/>
      <c r="SMJ32" s="733"/>
      <c r="SMK32" s="733"/>
      <c r="SML32" s="733"/>
      <c r="SMM32" s="733"/>
      <c r="SMN32" s="733"/>
      <c r="SMO32" s="733"/>
      <c r="SMP32" s="733"/>
      <c r="SMQ32" s="733"/>
      <c r="SMR32" s="733"/>
      <c r="SMS32" s="733"/>
      <c r="SMT32" s="733"/>
      <c r="SMU32" s="733"/>
      <c r="SMV32" s="733"/>
      <c r="SMW32" s="733"/>
      <c r="SMX32" s="733"/>
      <c r="SMY32" s="733"/>
      <c r="SMZ32" s="733"/>
      <c r="SNA32" s="733"/>
      <c r="SNB32" s="733"/>
      <c r="SNC32" s="733"/>
      <c r="SND32" s="733"/>
      <c r="SNE32" s="733"/>
      <c r="SNF32" s="733"/>
      <c r="SNG32" s="733"/>
      <c r="SNH32" s="733"/>
      <c r="SNI32" s="733"/>
      <c r="SNJ32" s="733"/>
      <c r="SNK32" s="733"/>
      <c r="SNL32" s="733"/>
      <c r="SNM32" s="733"/>
      <c r="SNN32" s="733"/>
      <c r="SNO32" s="733"/>
      <c r="SNP32" s="733"/>
      <c r="SNQ32" s="733"/>
      <c r="SNR32" s="733"/>
      <c r="SNS32" s="733"/>
      <c r="SNT32" s="733"/>
      <c r="SNU32" s="733"/>
      <c r="SNV32" s="733"/>
      <c r="SNW32" s="733"/>
      <c r="SNX32" s="733"/>
      <c r="SNY32" s="733"/>
      <c r="SNZ32" s="733"/>
      <c r="SOA32" s="733"/>
      <c r="SOB32" s="733"/>
      <c r="SOC32" s="733"/>
      <c r="SOD32" s="733"/>
      <c r="SOE32" s="733"/>
      <c r="SOF32" s="733"/>
      <c r="SOG32" s="733"/>
      <c r="SOH32" s="733"/>
      <c r="SOI32" s="733"/>
      <c r="SOJ32" s="733"/>
      <c r="SOK32" s="733"/>
      <c r="SOL32" s="733"/>
      <c r="SOM32" s="733"/>
      <c r="SON32" s="733"/>
      <c r="SOO32" s="733"/>
      <c r="SOP32" s="733"/>
      <c r="SOQ32" s="733"/>
      <c r="SOR32" s="733"/>
      <c r="SOS32" s="733"/>
      <c r="SOT32" s="733"/>
      <c r="SOU32" s="733"/>
      <c r="SOV32" s="733"/>
      <c r="SOW32" s="733"/>
      <c r="SOX32" s="733"/>
      <c r="SOY32" s="733"/>
      <c r="SOZ32" s="733"/>
      <c r="SPA32" s="733"/>
      <c r="SPB32" s="733"/>
      <c r="SPC32" s="733"/>
      <c r="SPD32" s="733"/>
      <c r="SPE32" s="733"/>
      <c r="SPF32" s="733"/>
      <c r="SPG32" s="733"/>
      <c r="SPH32" s="733"/>
      <c r="SPI32" s="733"/>
      <c r="SPJ32" s="733"/>
      <c r="SPK32" s="733"/>
      <c r="SPL32" s="733"/>
      <c r="SPM32" s="733"/>
      <c r="SPN32" s="733"/>
      <c r="SPO32" s="733"/>
      <c r="SPP32" s="733"/>
      <c r="SPQ32" s="733"/>
      <c r="SPR32" s="733"/>
      <c r="SPS32" s="733"/>
      <c r="SPT32" s="733"/>
      <c r="SPU32" s="733"/>
      <c r="SPV32" s="733"/>
      <c r="SPW32" s="733"/>
      <c r="SPX32" s="733"/>
      <c r="SPY32" s="733"/>
      <c r="SPZ32" s="733"/>
      <c r="SQA32" s="733"/>
      <c r="SQB32" s="733"/>
      <c r="SQC32" s="733"/>
      <c r="SQD32" s="733"/>
      <c r="SQE32" s="733"/>
      <c r="SQF32" s="733"/>
      <c r="SQG32" s="733"/>
      <c r="SQH32" s="733"/>
      <c r="SQI32" s="733"/>
      <c r="SQJ32" s="733"/>
      <c r="SQK32" s="733"/>
      <c r="SQL32" s="733"/>
      <c r="SQM32" s="733"/>
      <c r="SQN32" s="733"/>
      <c r="SQO32" s="733"/>
      <c r="SQP32" s="733"/>
      <c r="SQQ32" s="733"/>
      <c r="SQR32" s="733"/>
      <c r="SQS32" s="733"/>
      <c r="SQT32" s="733"/>
      <c r="SQU32" s="733"/>
      <c r="SQV32" s="733"/>
      <c r="SQW32" s="733"/>
      <c r="SQX32" s="733"/>
      <c r="SQY32" s="733"/>
      <c r="SQZ32" s="733"/>
      <c r="SRA32" s="733"/>
      <c r="SRB32" s="733"/>
      <c r="SRC32" s="733"/>
      <c r="SRD32" s="733"/>
      <c r="SRE32" s="733"/>
      <c r="SRF32" s="733"/>
      <c r="SRG32" s="733"/>
      <c r="SRH32" s="733"/>
      <c r="SRI32" s="733"/>
      <c r="SRJ32" s="733"/>
      <c r="SRK32" s="733"/>
      <c r="SRL32" s="733"/>
      <c r="SRM32" s="733"/>
      <c r="SRN32" s="733"/>
      <c r="SRO32" s="733"/>
      <c r="SRP32" s="733"/>
      <c r="SRQ32" s="733"/>
      <c r="SRR32" s="733"/>
      <c r="SRS32" s="733"/>
      <c r="SRT32" s="733"/>
      <c r="SRU32" s="733"/>
      <c r="SRV32" s="733"/>
      <c r="SRW32" s="733"/>
      <c r="SRX32" s="733"/>
      <c r="SRY32" s="733"/>
      <c r="SRZ32" s="733"/>
      <c r="SSA32" s="733"/>
      <c r="SSB32" s="733"/>
      <c r="SSC32" s="733"/>
      <c r="SSD32" s="733"/>
      <c r="SSE32" s="733"/>
      <c r="SSF32" s="733"/>
      <c r="SSG32" s="733"/>
      <c r="SSH32" s="733"/>
      <c r="SSI32" s="733"/>
      <c r="SSJ32" s="733"/>
      <c r="SSK32" s="733"/>
      <c r="SSL32" s="733"/>
      <c r="SSM32" s="733"/>
      <c r="SSN32" s="733"/>
      <c r="SSO32" s="733"/>
      <c r="SSP32" s="733"/>
      <c r="SSQ32" s="733"/>
      <c r="SSR32" s="733"/>
      <c r="SSS32" s="733"/>
      <c r="SST32" s="733"/>
      <c r="SSU32" s="733"/>
      <c r="SSV32" s="733"/>
      <c r="SSW32" s="733"/>
      <c r="SSX32" s="733"/>
      <c r="SSY32" s="733"/>
      <c r="SSZ32" s="733"/>
      <c r="STA32" s="733"/>
      <c r="STB32" s="733"/>
      <c r="STC32" s="733"/>
      <c r="STD32" s="733"/>
      <c r="STE32" s="733"/>
      <c r="STF32" s="733"/>
      <c r="STG32" s="733"/>
      <c r="STH32" s="733"/>
      <c r="STI32" s="733"/>
      <c r="STJ32" s="733"/>
      <c r="STK32" s="733"/>
      <c r="STL32" s="733"/>
      <c r="STM32" s="733"/>
      <c r="STN32" s="733"/>
      <c r="STO32" s="733"/>
      <c r="STP32" s="733"/>
      <c r="STQ32" s="733"/>
      <c r="STR32" s="733"/>
      <c r="STS32" s="733"/>
      <c r="STT32" s="733"/>
      <c r="STU32" s="733"/>
      <c r="STV32" s="733"/>
      <c r="STW32" s="733"/>
      <c r="STX32" s="733"/>
      <c r="STY32" s="733"/>
      <c r="STZ32" s="733"/>
      <c r="SUA32" s="733"/>
      <c r="SUB32" s="733"/>
      <c r="SUC32" s="733"/>
      <c r="SUD32" s="733"/>
      <c r="SUE32" s="733"/>
      <c r="SUF32" s="733"/>
      <c r="SUG32" s="733"/>
      <c r="SUH32" s="733"/>
      <c r="SUI32" s="733"/>
      <c r="SUJ32" s="733"/>
      <c r="SUK32" s="733"/>
      <c r="SUL32" s="733"/>
      <c r="SUM32" s="733"/>
      <c r="SUN32" s="733"/>
      <c r="SUO32" s="733"/>
      <c r="SUP32" s="733"/>
      <c r="SUQ32" s="733"/>
      <c r="SUR32" s="733"/>
      <c r="SUS32" s="733"/>
      <c r="SUT32" s="733"/>
      <c r="SUU32" s="733"/>
      <c r="SUV32" s="733"/>
      <c r="SUW32" s="733"/>
      <c r="SUX32" s="733"/>
      <c r="SUY32" s="733"/>
      <c r="SUZ32" s="733"/>
      <c r="SVA32" s="733"/>
      <c r="SVB32" s="733"/>
      <c r="SVC32" s="733"/>
      <c r="SVD32" s="733"/>
      <c r="SVE32" s="733"/>
      <c r="SVF32" s="733"/>
      <c r="SVG32" s="733"/>
      <c r="SVH32" s="733"/>
      <c r="SVI32" s="733"/>
      <c r="SVJ32" s="733"/>
      <c r="SVK32" s="733"/>
      <c r="SVL32" s="733"/>
      <c r="SVM32" s="733"/>
      <c r="SVN32" s="733"/>
      <c r="SVO32" s="733"/>
      <c r="SVP32" s="733"/>
      <c r="SVQ32" s="733"/>
      <c r="SVR32" s="733"/>
      <c r="SVS32" s="733"/>
      <c r="SVT32" s="733"/>
      <c r="SVU32" s="733"/>
      <c r="SVV32" s="733"/>
      <c r="SVW32" s="733"/>
      <c r="SVX32" s="733"/>
      <c r="SVY32" s="733"/>
      <c r="SVZ32" s="733"/>
      <c r="SWA32" s="733"/>
      <c r="SWB32" s="733"/>
      <c r="SWC32" s="733"/>
      <c r="SWD32" s="733"/>
      <c r="SWE32" s="733"/>
      <c r="SWF32" s="733"/>
      <c r="SWG32" s="733"/>
      <c r="SWH32" s="733"/>
      <c r="SWI32" s="733"/>
      <c r="SWJ32" s="733"/>
      <c r="SWK32" s="733"/>
      <c r="SWL32" s="733"/>
      <c r="SWM32" s="733"/>
      <c r="SWN32" s="733"/>
      <c r="SWO32" s="733"/>
      <c r="SWP32" s="733"/>
      <c r="SWQ32" s="733"/>
      <c r="SWR32" s="733"/>
      <c r="SWS32" s="733"/>
      <c r="SWT32" s="733"/>
      <c r="SWU32" s="733"/>
      <c r="SWV32" s="733"/>
      <c r="SWW32" s="733"/>
      <c r="SWX32" s="733"/>
      <c r="SWY32" s="733"/>
      <c r="SWZ32" s="733"/>
      <c r="SXA32" s="733"/>
      <c r="SXB32" s="733"/>
      <c r="SXC32" s="733"/>
      <c r="SXD32" s="733"/>
      <c r="SXE32" s="733"/>
      <c r="SXF32" s="733"/>
      <c r="SXG32" s="733"/>
      <c r="SXH32" s="733"/>
      <c r="SXI32" s="733"/>
      <c r="SXJ32" s="733"/>
      <c r="SXK32" s="733"/>
      <c r="SXL32" s="733"/>
      <c r="SXM32" s="733"/>
      <c r="SXN32" s="733"/>
      <c r="SXO32" s="733"/>
      <c r="SXP32" s="733"/>
      <c r="SXQ32" s="733"/>
      <c r="SXR32" s="733"/>
      <c r="SXS32" s="733"/>
      <c r="SXT32" s="733"/>
      <c r="SXU32" s="733"/>
      <c r="SXV32" s="733"/>
      <c r="SXW32" s="733"/>
      <c r="SXX32" s="733"/>
      <c r="SXY32" s="733"/>
      <c r="SXZ32" s="733"/>
      <c r="SYA32" s="733"/>
      <c r="SYB32" s="733"/>
      <c r="SYC32" s="733"/>
      <c r="SYD32" s="733"/>
      <c r="SYE32" s="733"/>
      <c r="SYF32" s="733"/>
      <c r="SYG32" s="733"/>
      <c r="SYH32" s="733"/>
      <c r="SYI32" s="733"/>
      <c r="SYJ32" s="733"/>
      <c r="SYK32" s="733"/>
      <c r="SYL32" s="733"/>
      <c r="SYM32" s="733"/>
      <c r="SYN32" s="733"/>
      <c r="SYO32" s="733"/>
      <c r="SYP32" s="733"/>
      <c r="SYQ32" s="733"/>
      <c r="SYR32" s="733"/>
      <c r="SYS32" s="733"/>
      <c r="SYT32" s="733"/>
      <c r="SYU32" s="733"/>
      <c r="SYV32" s="733"/>
      <c r="SYW32" s="733"/>
      <c r="SYX32" s="733"/>
      <c r="SYY32" s="733"/>
      <c r="SYZ32" s="733"/>
      <c r="SZA32" s="733"/>
      <c r="SZB32" s="733"/>
      <c r="SZC32" s="733"/>
      <c r="SZD32" s="733"/>
      <c r="SZE32" s="733"/>
      <c r="SZF32" s="733"/>
      <c r="SZG32" s="733"/>
      <c r="SZH32" s="733"/>
      <c r="SZI32" s="733"/>
      <c r="SZJ32" s="733"/>
      <c r="SZK32" s="733"/>
      <c r="SZL32" s="733"/>
      <c r="SZM32" s="733"/>
      <c r="SZN32" s="733"/>
      <c r="SZO32" s="733"/>
      <c r="SZP32" s="733"/>
      <c r="SZQ32" s="733"/>
      <c r="SZR32" s="733"/>
      <c r="SZS32" s="733"/>
      <c r="SZT32" s="733"/>
      <c r="SZU32" s="733"/>
      <c r="SZV32" s="733"/>
      <c r="SZW32" s="733"/>
      <c r="SZX32" s="733"/>
      <c r="SZY32" s="733"/>
      <c r="SZZ32" s="733"/>
      <c r="TAA32" s="733"/>
      <c r="TAB32" s="733"/>
      <c r="TAC32" s="733"/>
      <c r="TAD32" s="733"/>
      <c r="TAE32" s="733"/>
      <c r="TAF32" s="733"/>
      <c r="TAG32" s="733"/>
      <c r="TAH32" s="733"/>
      <c r="TAI32" s="733"/>
      <c r="TAJ32" s="733"/>
      <c r="TAK32" s="733"/>
      <c r="TAL32" s="733"/>
      <c r="TAM32" s="733"/>
      <c r="TAN32" s="733"/>
      <c r="TAO32" s="733"/>
      <c r="TAP32" s="733"/>
      <c r="TAQ32" s="733"/>
      <c r="TAR32" s="733"/>
      <c r="TAS32" s="733"/>
      <c r="TAT32" s="733"/>
      <c r="TAU32" s="733"/>
      <c r="TAV32" s="733"/>
      <c r="TAW32" s="733"/>
      <c r="TAX32" s="733"/>
      <c r="TAY32" s="733"/>
      <c r="TAZ32" s="733"/>
      <c r="TBA32" s="733"/>
      <c r="TBB32" s="733"/>
      <c r="TBC32" s="733"/>
      <c r="TBD32" s="733"/>
      <c r="TBE32" s="733"/>
      <c r="TBF32" s="733"/>
      <c r="TBG32" s="733"/>
      <c r="TBH32" s="733"/>
      <c r="TBI32" s="733"/>
      <c r="TBJ32" s="733"/>
      <c r="TBK32" s="733"/>
      <c r="TBL32" s="733"/>
      <c r="TBM32" s="733"/>
      <c r="TBN32" s="733"/>
      <c r="TBO32" s="733"/>
      <c r="TBP32" s="733"/>
      <c r="TBQ32" s="733"/>
      <c r="TBR32" s="733"/>
      <c r="TBS32" s="733"/>
      <c r="TBT32" s="733"/>
      <c r="TBU32" s="733"/>
      <c r="TBV32" s="733"/>
      <c r="TBW32" s="733"/>
      <c r="TBX32" s="733"/>
      <c r="TBY32" s="733"/>
      <c r="TBZ32" s="733"/>
      <c r="TCA32" s="733"/>
      <c r="TCB32" s="733"/>
      <c r="TCC32" s="733"/>
      <c r="TCD32" s="733"/>
      <c r="TCE32" s="733"/>
      <c r="TCF32" s="733"/>
      <c r="TCG32" s="733"/>
      <c r="TCH32" s="733"/>
      <c r="TCI32" s="733"/>
      <c r="TCJ32" s="733"/>
      <c r="TCK32" s="733"/>
      <c r="TCL32" s="733"/>
      <c r="TCM32" s="733"/>
      <c r="TCN32" s="733"/>
      <c r="TCO32" s="733"/>
      <c r="TCP32" s="733"/>
      <c r="TCQ32" s="733"/>
      <c r="TCR32" s="733"/>
      <c r="TCS32" s="733"/>
      <c r="TCT32" s="733"/>
      <c r="TCU32" s="733"/>
      <c r="TCV32" s="733"/>
      <c r="TCW32" s="733"/>
      <c r="TCX32" s="733"/>
      <c r="TCY32" s="733"/>
      <c r="TCZ32" s="733"/>
      <c r="TDA32" s="733"/>
      <c r="TDB32" s="733"/>
      <c r="TDC32" s="733"/>
      <c r="TDD32" s="733"/>
      <c r="TDE32" s="733"/>
      <c r="TDF32" s="733"/>
      <c r="TDG32" s="733"/>
      <c r="TDH32" s="733"/>
      <c r="TDI32" s="733"/>
      <c r="TDJ32" s="733"/>
      <c r="TDK32" s="733"/>
      <c r="TDL32" s="733"/>
      <c r="TDM32" s="733"/>
      <c r="TDN32" s="733"/>
      <c r="TDO32" s="733"/>
      <c r="TDP32" s="733"/>
      <c r="TDQ32" s="733"/>
      <c r="TDR32" s="733"/>
      <c r="TDS32" s="733"/>
      <c r="TDT32" s="733"/>
      <c r="TDU32" s="733"/>
      <c r="TDV32" s="733"/>
      <c r="TDW32" s="733"/>
      <c r="TDX32" s="733"/>
      <c r="TDY32" s="733"/>
      <c r="TDZ32" s="733"/>
      <c r="TEA32" s="733"/>
      <c r="TEB32" s="733"/>
      <c r="TEC32" s="733"/>
      <c r="TED32" s="733"/>
      <c r="TEE32" s="733"/>
      <c r="TEF32" s="733"/>
      <c r="TEG32" s="733"/>
      <c r="TEH32" s="733"/>
      <c r="TEI32" s="733"/>
      <c r="TEJ32" s="733"/>
      <c r="TEK32" s="733"/>
      <c r="TEL32" s="733"/>
      <c r="TEM32" s="733"/>
      <c r="TEN32" s="733"/>
      <c r="TEO32" s="733"/>
      <c r="TEP32" s="733"/>
      <c r="TEQ32" s="733"/>
      <c r="TER32" s="733"/>
      <c r="TES32" s="733"/>
      <c r="TET32" s="733"/>
      <c r="TEU32" s="733"/>
      <c r="TEV32" s="733"/>
      <c r="TEW32" s="733"/>
      <c r="TEX32" s="733"/>
      <c r="TEY32" s="733"/>
      <c r="TEZ32" s="733"/>
      <c r="TFA32" s="733"/>
      <c r="TFB32" s="733"/>
      <c r="TFC32" s="733"/>
      <c r="TFD32" s="733"/>
      <c r="TFE32" s="733"/>
      <c r="TFF32" s="733"/>
      <c r="TFG32" s="733"/>
      <c r="TFH32" s="733"/>
      <c r="TFI32" s="733"/>
      <c r="TFJ32" s="733"/>
      <c r="TFK32" s="733"/>
      <c r="TFL32" s="733"/>
      <c r="TFM32" s="733"/>
      <c r="TFN32" s="733"/>
      <c r="TFO32" s="733"/>
      <c r="TFP32" s="733"/>
      <c r="TFQ32" s="733"/>
      <c r="TFR32" s="733"/>
      <c r="TFS32" s="733"/>
      <c r="TFT32" s="733"/>
      <c r="TFU32" s="733"/>
      <c r="TFV32" s="733"/>
      <c r="TFW32" s="733"/>
      <c r="TFX32" s="733"/>
      <c r="TFY32" s="733"/>
      <c r="TFZ32" s="733"/>
      <c r="TGA32" s="733"/>
      <c r="TGB32" s="733"/>
      <c r="TGC32" s="733"/>
      <c r="TGD32" s="733"/>
      <c r="TGE32" s="733"/>
      <c r="TGF32" s="733"/>
      <c r="TGG32" s="733"/>
      <c r="TGH32" s="733"/>
      <c r="TGI32" s="733"/>
      <c r="TGJ32" s="733"/>
      <c r="TGK32" s="733"/>
      <c r="TGL32" s="733"/>
      <c r="TGM32" s="733"/>
      <c r="TGN32" s="733"/>
      <c r="TGO32" s="733"/>
      <c r="TGP32" s="733"/>
      <c r="TGQ32" s="733"/>
      <c r="TGR32" s="733"/>
      <c r="TGS32" s="733"/>
      <c r="TGT32" s="733"/>
      <c r="TGU32" s="733"/>
      <c r="TGV32" s="733"/>
      <c r="TGW32" s="733"/>
      <c r="TGX32" s="733"/>
      <c r="TGY32" s="733"/>
      <c r="TGZ32" s="733"/>
      <c r="THA32" s="733"/>
      <c r="THB32" s="733"/>
      <c r="THC32" s="733"/>
      <c r="THD32" s="733"/>
      <c r="THE32" s="733"/>
      <c r="THF32" s="733"/>
      <c r="THG32" s="733"/>
      <c r="THH32" s="733"/>
      <c r="THI32" s="733"/>
      <c r="THJ32" s="733"/>
      <c r="THK32" s="733"/>
      <c r="THL32" s="733"/>
      <c r="THM32" s="733"/>
      <c r="THN32" s="733"/>
      <c r="THO32" s="733"/>
      <c r="THP32" s="733"/>
      <c r="THQ32" s="733"/>
      <c r="THR32" s="733"/>
      <c r="THS32" s="733"/>
      <c r="THT32" s="733"/>
      <c r="THU32" s="733"/>
      <c r="THV32" s="733"/>
      <c r="THW32" s="733"/>
      <c r="THX32" s="733"/>
      <c r="THY32" s="733"/>
      <c r="THZ32" s="733"/>
      <c r="TIA32" s="733"/>
      <c r="TIB32" s="733"/>
      <c r="TIC32" s="733"/>
      <c r="TID32" s="733"/>
      <c r="TIE32" s="733"/>
      <c r="TIF32" s="733"/>
      <c r="TIG32" s="733"/>
      <c r="TIH32" s="733"/>
      <c r="TII32" s="733"/>
      <c r="TIJ32" s="733"/>
      <c r="TIK32" s="733"/>
      <c r="TIL32" s="733"/>
      <c r="TIM32" s="733"/>
      <c r="TIN32" s="733"/>
      <c r="TIO32" s="733"/>
      <c r="TIP32" s="733"/>
      <c r="TIQ32" s="733"/>
      <c r="TIR32" s="733"/>
      <c r="TIS32" s="733"/>
      <c r="TIT32" s="733"/>
      <c r="TIU32" s="733"/>
      <c r="TIV32" s="733"/>
      <c r="TIW32" s="733"/>
      <c r="TIX32" s="733"/>
      <c r="TIY32" s="733"/>
      <c r="TIZ32" s="733"/>
      <c r="TJA32" s="733"/>
      <c r="TJB32" s="733"/>
      <c r="TJC32" s="733"/>
      <c r="TJD32" s="733"/>
      <c r="TJE32" s="733"/>
      <c r="TJF32" s="733"/>
      <c r="TJG32" s="733"/>
      <c r="TJH32" s="733"/>
      <c r="TJI32" s="733"/>
      <c r="TJJ32" s="733"/>
      <c r="TJK32" s="733"/>
      <c r="TJL32" s="733"/>
      <c r="TJM32" s="733"/>
      <c r="TJN32" s="733"/>
      <c r="TJO32" s="733"/>
      <c r="TJP32" s="733"/>
      <c r="TJQ32" s="733"/>
      <c r="TJR32" s="733"/>
      <c r="TJS32" s="733"/>
      <c r="TJT32" s="733"/>
      <c r="TJU32" s="733"/>
      <c r="TJV32" s="733"/>
      <c r="TJW32" s="733"/>
      <c r="TJX32" s="733"/>
      <c r="TJY32" s="733"/>
      <c r="TJZ32" s="733"/>
      <c r="TKA32" s="733"/>
      <c r="TKB32" s="733"/>
      <c r="TKC32" s="733"/>
      <c r="TKD32" s="733"/>
      <c r="TKE32" s="733"/>
      <c r="TKF32" s="733"/>
      <c r="TKG32" s="733"/>
      <c r="TKH32" s="733"/>
      <c r="TKI32" s="733"/>
      <c r="TKJ32" s="733"/>
      <c r="TKK32" s="733"/>
      <c r="TKL32" s="733"/>
      <c r="TKM32" s="733"/>
      <c r="TKN32" s="733"/>
      <c r="TKO32" s="733"/>
      <c r="TKP32" s="733"/>
      <c r="TKQ32" s="733"/>
      <c r="TKR32" s="733"/>
      <c r="TKS32" s="733"/>
      <c r="TKT32" s="733"/>
      <c r="TKU32" s="733"/>
      <c r="TKV32" s="733"/>
      <c r="TKW32" s="733"/>
      <c r="TKX32" s="733"/>
      <c r="TKY32" s="733"/>
      <c r="TKZ32" s="733"/>
      <c r="TLA32" s="733"/>
      <c r="TLB32" s="733"/>
      <c r="TLC32" s="733"/>
      <c r="TLD32" s="733"/>
      <c r="TLE32" s="733"/>
      <c r="TLF32" s="733"/>
      <c r="TLG32" s="733"/>
      <c r="TLH32" s="733"/>
      <c r="TLI32" s="733"/>
      <c r="TLJ32" s="733"/>
      <c r="TLK32" s="733"/>
      <c r="TLL32" s="733"/>
      <c r="TLM32" s="733"/>
      <c r="TLN32" s="733"/>
      <c r="TLO32" s="733"/>
      <c r="TLP32" s="733"/>
      <c r="TLQ32" s="733"/>
      <c r="TLR32" s="733"/>
      <c r="TLS32" s="733"/>
      <c r="TLT32" s="733"/>
      <c r="TLU32" s="733"/>
      <c r="TLV32" s="733"/>
      <c r="TLW32" s="733"/>
      <c r="TLX32" s="733"/>
      <c r="TLY32" s="733"/>
      <c r="TLZ32" s="733"/>
      <c r="TMA32" s="733"/>
      <c r="TMB32" s="733"/>
      <c r="TMC32" s="733"/>
      <c r="TMD32" s="733"/>
      <c r="TME32" s="733"/>
      <c r="TMF32" s="733"/>
      <c r="TMG32" s="733"/>
      <c r="TMH32" s="733"/>
      <c r="TMI32" s="733"/>
      <c r="TMJ32" s="733"/>
      <c r="TMK32" s="733"/>
      <c r="TML32" s="733"/>
      <c r="TMM32" s="733"/>
      <c r="TMN32" s="733"/>
      <c r="TMO32" s="733"/>
      <c r="TMP32" s="733"/>
      <c r="TMQ32" s="733"/>
      <c r="TMR32" s="733"/>
      <c r="TMS32" s="733"/>
      <c r="TMT32" s="733"/>
      <c r="TMU32" s="733"/>
      <c r="TMV32" s="733"/>
      <c r="TMW32" s="733"/>
      <c r="TMX32" s="733"/>
      <c r="TMY32" s="733"/>
      <c r="TMZ32" s="733"/>
      <c r="TNA32" s="733"/>
      <c r="TNB32" s="733"/>
      <c r="TNC32" s="733"/>
      <c r="TND32" s="733"/>
      <c r="TNE32" s="733"/>
      <c r="TNF32" s="733"/>
      <c r="TNG32" s="733"/>
      <c r="TNH32" s="733"/>
      <c r="TNI32" s="733"/>
      <c r="TNJ32" s="733"/>
      <c r="TNK32" s="733"/>
      <c r="TNL32" s="733"/>
      <c r="TNM32" s="733"/>
      <c r="TNN32" s="733"/>
      <c r="TNO32" s="733"/>
      <c r="TNP32" s="733"/>
      <c r="TNQ32" s="733"/>
      <c r="TNR32" s="733"/>
      <c r="TNS32" s="733"/>
      <c r="TNT32" s="733"/>
      <c r="TNU32" s="733"/>
      <c r="TNV32" s="733"/>
      <c r="TNW32" s="733"/>
      <c r="TNX32" s="733"/>
      <c r="TNY32" s="733"/>
      <c r="TNZ32" s="733"/>
      <c r="TOA32" s="733"/>
      <c r="TOB32" s="733"/>
      <c r="TOC32" s="733"/>
      <c r="TOD32" s="733"/>
      <c r="TOE32" s="733"/>
      <c r="TOF32" s="733"/>
      <c r="TOG32" s="733"/>
      <c r="TOH32" s="733"/>
      <c r="TOI32" s="733"/>
      <c r="TOJ32" s="733"/>
      <c r="TOK32" s="733"/>
      <c r="TOL32" s="733"/>
      <c r="TOM32" s="733"/>
      <c r="TON32" s="733"/>
      <c r="TOO32" s="733"/>
      <c r="TOP32" s="733"/>
      <c r="TOQ32" s="733"/>
      <c r="TOR32" s="733"/>
      <c r="TOS32" s="733"/>
      <c r="TOT32" s="733"/>
      <c r="TOU32" s="733"/>
      <c r="TOV32" s="733"/>
      <c r="TOW32" s="733"/>
      <c r="TOX32" s="733"/>
      <c r="TOY32" s="733"/>
      <c r="TOZ32" s="733"/>
      <c r="TPA32" s="733"/>
      <c r="TPB32" s="733"/>
      <c r="TPC32" s="733"/>
      <c r="TPD32" s="733"/>
      <c r="TPE32" s="733"/>
      <c r="TPF32" s="733"/>
      <c r="TPG32" s="733"/>
      <c r="TPH32" s="733"/>
      <c r="TPI32" s="733"/>
      <c r="TPJ32" s="733"/>
      <c r="TPK32" s="733"/>
      <c r="TPL32" s="733"/>
      <c r="TPM32" s="733"/>
      <c r="TPN32" s="733"/>
      <c r="TPO32" s="733"/>
      <c r="TPP32" s="733"/>
      <c r="TPQ32" s="733"/>
      <c r="TPR32" s="733"/>
      <c r="TPS32" s="733"/>
      <c r="TPT32" s="733"/>
      <c r="TPU32" s="733"/>
      <c r="TPV32" s="733"/>
      <c r="TPW32" s="733"/>
      <c r="TPX32" s="733"/>
      <c r="TPY32" s="733"/>
      <c r="TPZ32" s="733"/>
      <c r="TQA32" s="733"/>
      <c r="TQB32" s="733"/>
      <c r="TQC32" s="733"/>
      <c r="TQD32" s="733"/>
      <c r="TQE32" s="733"/>
      <c r="TQF32" s="733"/>
      <c r="TQG32" s="733"/>
      <c r="TQH32" s="733"/>
      <c r="TQI32" s="733"/>
      <c r="TQJ32" s="733"/>
      <c r="TQK32" s="733"/>
      <c r="TQL32" s="733"/>
      <c r="TQM32" s="733"/>
      <c r="TQN32" s="733"/>
      <c r="TQO32" s="733"/>
      <c r="TQP32" s="733"/>
      <c r="TQQ32" s="733"/>
      <c r="TQR32" s="733"/>
      <c r="TQS32" s="733"/>
      <c r="TQT32" s="733"/>
      <c r="TQU32" s="733"/>
      <c r="TQV32" s="733"/>
      <c r="TQW32" s="733"/>
      <c r="TQX32" s="733"/>
      <c r="TQY32" s="733"/>
      <c r="TQZ32" s="733"/>
      <c r="TRA32" s="733"/>
      <c r="TRB32" s="733"/>
      <c r="TRC32" s="733"/>
      <c r="TRD32" s="733"/>
      <c r="TRE32" s="733"/>
      <c r="TRF32" s="733"/>
      <c r="TRG32" s="733"/>
      <c r="TRH32" s="733"/>
      <c r="TRI32" s="733"/>
      <c r="TRJ32" s="733"/>
      <c r="TRK32" s="733"/>
      <c r="TRL32" s="733"/>
      <c r="TRM32" s="733"/>
      <c r="TRN32" s="733"/>
      <c r="TRO32" s="733"/>
      <c r="TRP32" s="733"/>
      <c r="TRQ32" s="733"/>
      <c r="TRR32" s="733"/>
      <c r="TRS32" s="733"/>
      <c r="TRT32" s="733"/>
      <c r="TRU32" s="733"/>
      <c r="TRV32" s="733"/>
      <c r="TRW32" s="733"/>
      <c r="TRX32" s="733"/>
      <c r="TRY32" s="733"/>
      <c r="TRZ32" s="733"/>
      <c r="TSA32" s="733"/>
      <c r="TSB32" s="733"/>
      <c r="TSC32" s="733"/>
      <c r="TSD32" s="733"/>
      <c r="TSE32" s="733"/>
      <c r="TSF32" s="733"/>
      <c r="TSG32" s="733"/>
      <c r="TSH32" s="733"/>
      <c r="TSI32" s="733"/>
      <c r="TSJ32" s="733"/>
      <c r="TSK32" s="733"/>
      <c r="TSL32" s="733"/>
      <c r="TSM32" s="733"/>
      <c r="TSN32" s="733"/>
      <c r="TSO32" s="733"/>
      <c r="TSP32" s="733"/>
      <c r="TSQ32" s="733"/>
      <c r="TSR32" s="733"/>
      <c r="TSS32" s="733"/>
      <c r="TST32" s="733"/>
      <c r="TSU32" s="733"/>
      <c r="TSV32" s="733"/>
      <c r="TSW32" s="733"/>
      <c r="TSX32" s="733"/>
      <c r="TSY32" s="733"/>
      <c r="TSZ32" s="733"/>
      <c r="TTA32" s="733"/>
      <c r="TTB32" s="733"/>
      <c r="TTC32" s="733"/>
      <c r="TTD32" s="733"/>
      <c r="TTE32" s="733"/>
      <c r="TTF32" s="733"/>
      <c r="TTG32" s="733"/>
      <c r="TTH32" s="733"/>
      <c r="TTI32" s="733"/>
      <c r="TTJ32" s="733"/>
      <c r="TTK32" s="733"/>
      <c r="TTL32" s="733"/>
      <c r="TTM32" s="733"/>
      <c r="TTN32" s="733"/>
      <c r="TTO32" s="733"/>
      <c r="TTP32" s="733"/>
      <c r="TTQ32" s="733"/>
      <c r="TTR32" s="733"/>
      <c r="TTS32" s="733"/>
      <c r="TTT32" s="733"/>
      <c r="TTU32" s="733"/>
      <c r="TTV32" s="733"/>
      <c r="TTW32" s="733"/>
      <c r="TTX32" s="733"/>
      <c r="TTY32" s="733"/>
      <c r="TTZ32" s="733"/>
      <c r="TUA32" s="733"/>
      <c r="TUB32" s="733"/>
      <c r="TUC32" s="733"/>
      <c r="TUD32" s="733"/>
      <c r="TUE32" s="733"/>
      <c r="TUF32" s="733"/>
      <c r="TUG32" s="733"/>
      <c r="TUH32" s="733"/>
      <c r="TUI32" s="733"/>
      <c r="TUJ32" s="733"/>
      <c r="TUK32" s="733"/>
      <c r="TUL32" s="733"/>
      <c r="TUM32" s="733"/>
      <c r="TUN32" s="733"/>
      <c r="TUO32" s="733"/>
      <c r="TUP32" s="733"/>
      <c r="TUQ32" s="733"/>
      <c r="TUR32" s="733"/>
      <c r="TUS32" s="733"/>
      <c r="TUT32" s="733"/>
      <c r="TUU32" s="733"/>
      <c r="TUV32" s="733"/>
      <c r="TUW32" s="733"/>
      <c r="TUX32" s="733"/>
      <c r="TUY32" s="733"/>
      <c r="TUZ32" s="733"/>
      <c r="TVA32" s="733"/>
      <c r="TVB32" s="733"/>
      <c r="TVC32" s="733"/>
      <c r="TVD32" s="733"/>
      <c r="TVE32" s="733"/>
      <c r="TVF32" s="733"/>
      <c r="TVG32" s="733"/>
      <c r="TVH32" s="733"/>
      <c r="TVI32" s="733"/>
      <c r="TVJ32" s="733"/>
      <c r="TVK32" s="733"/>
      <c r="TVL32" s="733"/>
      <c r="TVM32" s="733"/>
      <c r="TVN32" s="733"/>
      <c r="TVO32" s="733"/>
      <c r="TVP32" s="733"/>
      <c r="TVQ32" s="733"/>
      <c r="TVR32" s="733"/>
      <c r="TVS32" s="733"/>
      <c r="TVT32" s="733"/>
      <c r="TVU32" s="733"/>
      <c r="TVV32" s="733"/>
      <c r="TVW32" s="733"/>
      <c r="TVX32" s="733"/>
      <c r="TVY32" s="733"/>
      <c r="TVZ32" s="733"/>
      <c r="TWA32" s="733"/>
      <c r="TWB32" s="733"/>
      <c r="TWC32" s="733"/>
      <c r="TWD32" s="733"/>
      <c r="TWE32" s="733"/>
      <c r="TWF32" s="733"/>
      <c r="TWG32" s="733"/>
      <c r="TWH32" s="733"/>
      <c r="TWI32" s="733"/>
      <c r="TWJ32" s="733"/>
      <c r="TWK32" s="733"/>
      <c r="TWL32" s="733"/>
      <c r="TWM32" s="733"/>
      <c r="TWN32" s="733"/>
      <c r="TWO32" s="733"/>
      <c r="TWP32" s="733"/>
      <c r="TWQ32" s="733"/>
      <c r="TWR32" s="733"/>
      <c r="TWS32" s="733"/>
      <c r="TWT32" s="733"/>
      <c r="TWU32" s="733"/>
      <c r="TWV32" s="733"/>
      <c r="TWW32" s="733"/>
      <c r="TWX32" s="733"/>
      <c r="TWY32" s="733"/>
      <c r="TWZ32" s="733"/>
      <c r="TXA32" s="733"/>
      <c r="TXB32" s="733"/>
      <c r="TXC32" s="733"/>
      <c r="TXD32" s="733"/>
      <c r="TXE32" s="733"/>
      <c r="TXF32" s="733"/>
      <c r="TXG32" s="733"/>
      <c r="TXH32" s="733"/>
      <c r="TXI32" s="733"/>
      <c r="TXJ32" s="733"/>
      <c r="TXK32" s="733"/>
      <c r="TXL32" s="733"/>
      <c r="TXM32" s="733"/>
      <c r="TXN32" s="733"/>
      <c r="TXO32" s="733"/>
      <c r="TXP32" s="733"/>
      <c r="TXQ32" s="733"/>
      <c r="TXR32" s="733"/>
      <c r="TXS32" s="733"/>
      <c r="TXT32" s="733"/>
      <c r="TXU32" s="733"/>
      <c r="TXV32" s="733"/>
      <c r="TXW32" s="733"/>
      <c r="TXX32" s="733"/>
      <c r="TXY32" s="733"/>
      <c r="TXZ32" s="733"/>
      <c r="TYA32" s="733"/>
      <c r="TYB32" s="733"/>
      <c r="TYC32" s="733"/>
      <c r="TYD32" s="733"/>
      <c r="TYE32" s="733"/>
      <c r="TYF32" s="733"/>
      <c r="TYG32" s="733"/>
      <c r="TYH32" s="733"/>
      <c r="TYI32" s="733"/>
      <c r="TYJ32" s="733"/>
      <c r="TYK32" s="733"/>
      <c r="TYL32" s="733"/>
      <c r="TYM32" s="733"/>
      <c r="TYN32" s="733"/>
      <c r="TYO32" s="733"/>
      <c r="TYP32" s="733"/>
      <c r="TYQ32" s="733"/>
      <c r="TYR32" s="733"/>
      <c r="TYS32" s="733"/>
      <c r="TYT32" s="733"/>
      <c r="TYU32" s="733"/>
      <c r="TYV32" s="733"/>
      <c r="TYW32" s="733"/>
      <c r="TYX32" s="733"/>
      <c r="TYY32" s="733"/>
      <c r="TYZ32" s="733"/>
      <c r="TZA32" s="733"/>
      <c r="TZB32" s="733"/>
      <c r="TZC32" s="733"/>
      <c r="TZD32" s="733"/>
      <c r="TZE32" s="733"/>
      <c r="TZF32" s="733"/>
      <c r="TZG32" s="733"/>
      <c r="TZH32" s="733"/>
      <c r="TZI32" s="733"/>
      <c r="TZJ32" s="733"/>
      <c r="TZK32" s="733"/>
      <c r="TZL32" s="733"/>
      <c r="TZM32" s="733"/>
      <c r="TZN32" s="733"/>
      <c r="TZO32" s="733"/>
      <c r="TZP32" s="733"/>
      <c r="TZQ32" s="733"/>
      <c r="TZR32" s="733"/>
      <c r="TZS32" s="733"/>
      <c r="TZT32" s="733"/>
      <c r="TZU32" s="733"/>
      <c r="TZV32" s="733"/>
      <c r="TZW32" s="733"/>
      <c r="TZX32" s="733"/>
      <c r="TZY32" s="733"/>
      <c r="TZZ32" s="733"/>
      <c r="UAA32" s="733"/>
      <c r="UAB32" s="733"/>
      <c r="UAC32" s="733"/>
      <c r="UAD32" s="733"/>
      <c r="UAE32" s="733"/>
      <c r="UAF32" s="733"/>
      <c r="UAG32" s="733"/>
      <c r="UAH32" s="733"/>
      <c r="UAI32" s="733"/>
      <c r="UAJ32" s="733"/>
      <c r="UAK32" s="733"/>
      <c r="UAL32" s="733"/>
      <c r="UAM32" s="733"/>
      <c r="UAN32" s="733"/>
      <c r="UAO32" s="733"/>
      <c r="UAP32" s="733"/>
      <c r="UAQ32" s="733"/>
      <c r="UAR32" s="733"/>
      <c r="UAS32" s="733"/>
      <c r="UAT32" s="733"/>
      <c r="UAU32" s="733"/>
      <c r="UAV32" s="733"/>
      <c r="UAW32" s="733"/>
      <c r="UAX32" s="733"/>
      <c r="UAY32" s="733"/>
      <c r="UAZ32" s="733"/>
      <c r="UBA32" s="733"/>
      <c r="UBB32" s="733"/>
      <c r="UBC32" s="733"/>
      <c r="UBD32" s="733"/>
      <c r="UBE32" s="733"/>
      <c r="UBF32" s="733"/>
      <c r="UBG32" s="733"/>
      <c r="UBH32" s="733"/>
      <c r="UBI32" s="733"/>
      <c r="UBJ32" s="733"/>
      <c r="UBK32" s="733"/>
      <c r="UBL32" s="733"/>
      <c r="UBM32" s="733"/>
      <c r="UBN32" s="733"/>
      <c r="UBO32" s="733"/>
      <c r="UBP32" s="733"/>
      <c r="UBQ32" s="733"/>
      <c r="UBR32" s="733"/>
      <c r="UBS32" s="733"/>
      <c r="UBT32" s="733"/>
      <c r="UBU32" s="733"/>
      <c r="UBV32" s="733"/>
      <c r="UBW32" s="733"/>
      <c r="UBX32" s="733"/>
      <c r="UBY32" s="733"/>
      <c r="UBZ32" s="733"/>
      <c r="UCA32" s="733"/>
      <c r="UCB32" s="733"/>
      <c r="UCC32" s="733"/>
      <c r="UCD32" s="733"/>
      <c r="UCE32" s="733"/>
      <c r="UCF32" s="733"/>
      <c r="UCG32" s="733"/>
      <c r="UCH32" s="733"/>
      <c r="UCI32" s="733"/>
      <c r="UCJ32" s="733"/>
      <c r="UCK32" s="733"/>
      <c r="UCL32" s="733"/>
      <c r="UCM32" s="733"/>
      <c r="UCN32" s="733"/>
      <c r="UCO32" s="733"/>
      <c r="UCP32" s="733"/>
      <c r="UCQ32" s="733"/>
      <c r="UCR32" s="733"/>
      <c r="UCS32" s="733"/>
      <c r="UCT32" s="733"/>
      <c r="UCU32" s="733"/>
      <c r="UCV32" s="733"/>
      <c r="UCW32" s="733"/>
      <c r="UCX32" s="733"/>
      <c r="UCY32" s="733"/>
      <c r="UCZ32" s="733"/>
      <c r="UDA32" s="733"/>
      <c r="UDB32" s="733"/>
      <c r="UDC32" s="733"/>
      <c r="UDD32" s="733"/>
      <c r="UDE32" s="733"/>
      <c r="UDF32" s="733"/>
      <c r="UDG32" s="733"/>
      <c r="UDH32" s="733"/>
      <c r="UDI32" s="733"/>
      <c r="UDJ32" s="733"/>
      <c r="UDK32" s="733"/>
      <c r="UDL32" s="733"/>
      <c r="UDM32" s="733"/>
      <c r="UDN32" s="733"/>
      <c r="UDO32" s="733"/>
      <c r="UDP32" s="733"/>
      <c r="UDQ32" s="733"/>
      <c r="UDR32" s="733"/>
      <c r="UDS32" s="733"/>
      <c r="UDT32" s="733"/>
      <c r="UDU32" s="733"/>
      <c r="UDV32" s="733"/>
      <c r="UDW32" s="733"/>
      <c r="UDX32" s="733"/>
      <c r="UDY32" s="733"/>
      <c r="UDZ32" s="733"/>
      <c r="UEA32" s="733"/>
      <c r="UEB32" s="733"/>
      <c r="UEC32" s="733"/>
      <c r="UED32" s="733"/>
      <c r="UEE32" s="733"/>
      <c r="UEF32" s="733"/>
      <c r="UEG32" s="733"/>
      <c r="UEH32" s="733"/>
      <c r="UEI32" s="733"/>
      <c r="UEJ32" s="733"/>
      <c r="UEK32" s="733"/>
      <c r="UEL32" s="733"/>
      <c r="UEM32" s="733"/>
      <c r="UEN32" s="733"/>
      <c r="UEO32" s="733"/>
      <c r="UEP32" s="733"/>
      <c r="UEQ32" s="733"/>
      <c r="UER32" s="733"/>
      <c r="UES32" s="733"/>
      <c r="UET32" s="733"/>
      <c r="UEU32" s="733"/>
      <c r="UEV32" s="733"/>
      <c r="UEW32" s="733"/>
      <c r="UEX32" s="733"/>
      <c r="UEY32" s="733"/>
      <c r="UEZ32" s="733"/>
      <c r="UFA32" s="733"/>
      <c r="UFB32" s="733"/>
      <c r="UFC32" s="733"/>
      <c r="UFD32" s="733"/>
      <c r="UFE32" s="733"/>
      <c r="UFF32" s="733"/>
      <c r="UFG32" s="733"/>
      <c r="UFH32" s="733"/>
      <c r="UFI32" s="733"/>
      <c r="UFJ32" s="733"/>
      <c r="UFK32" s="733"/>
      <c r="UFL32" s="733"/>
      <c r="UFM32" s="733"/>
      <c r="UFN32" s="733"/>
      <c r="UFO32" s="733"/>
      <c r="UFP32" s="733"/>
      <c r="UFQ32" s="733"/>
      <c r="UFR32" s="733"/>
      <c r="UFS32" s="733"/>
      <c r="UFT32" s="733"/>
      <c r="UFU32" s="733"/>
      <c r="UFV32" s="733"/>
      <c r="UFW32" s="733"/>
      <c r="UFX32" s="733"/>
      <c r="UFY32" s="733"/>
      <c r="UFZ32" s="733"/>
      <c r="UGA32" s="733"/>
      <c r="UGB32" s="733"/>
      <c r="UGC32" s="733"/>
      <c r="UGD32" s="733"/>
      <c r="UGE32" s="733"/>
      <c r="UGF32" s="733"/>
      <c r="UGG32" s="733"/>
      <c r="UGH32" s="733"/>
      <c r="UGI32" s="733"/>
      <c r="UGJ32" s="733"/>
      <c r="UGK32" s="733"/>
      <c r="UGL32" s="733"/>
      <c r="UGM32" s="733"/>
      <c r="UGN32" s="733"/>
      <c r="UGO32" s="733"/>
      <c r="UGP32" s="733"/>
      <c r="UGQ32" s="733"/>
      <c r="UGR32" s="733"/>
      <c r="UGS32" s="733"/>
      <c r="UGT32" s="733"/>
      <c r="UGU32" s="733"/>
      <c r="UGV32" s="733"/>
      <c r="UGW32" s="733"/>
      <c r="UGX32" s="733"/>
      <c r="UGY32" s="733"/>
      <c r="UGZ32" s="733"/>
      <c r="UHA32" s="733"/>
      <c r="UHB32" s="733"/>
      <c r="UHC32" s="733"/>
      <c r="UHD32" s="733"/>
      <c r="UHE32" s="733"/>
      <c r="UHF32" s="733"/>
      <c r="UHG32" s="733"/>
      <c r="UHH32" s="733"/>
      <c r="UHI32" s="733"/>
      <c r="UHJ32" s="733"/>
      <c r="UHK32" s="733"/>
      <c r="UHL32" s="733"/>
      <c r="UHM32" s="733"/>
      <c r="UHN32" s="733"/>
      <c r="UHO32" s="733"/>
      <c r="UHP32" s="733"/>
      <c r="UHQ32" s="733"/>
      <c r="UHR32" s="733"/>
      <c r="UHS32" s="733"/>
      <c r="UHT32" s="733"/>
      <c r="UHU32" s="733"/>
      <c r="UHV32" s="733"/>
      <c r="UHW32" s="733"/>
      <c r="UHX32" s="733"/>
      <c r="UHY32" s="733"/>
      <c r="UHZ32" s="733"/>
      <c r="UIA32" s="733"/>
      <c r="UIB32" s="733"/>
      <c r="UIC32" s="733"/>
      <c r="UID32" s="733"/>
      <c r="UIE32" s="733"/>
      <c r="UIF32" s="733"/>
      <c r="UIG32" s="733"/>
      <c r="UIH32" s="733"/>
      <c r="UII32" s="733"/>
      <c r="UIJ32" s="733"/>
      <c r="UIK32" s="733"/>
      <c r="UIL32" s="733"/>
      <c r="UIM32" s="733"/>
      <c r="UIN32" s="733"/>
      <c r="UIO32" s="733"/>
      <c r="UIP32" s="733"/>
      <c r="UIQ32" s="733"/>
      <c r="UIR32" s="733"/>
      <c r="UIS32" s="733"/>
      <c r="UIT32" s="733"/>
      <c r="UIU32" s="733"/>
      <c r="UIV32" s="733"/>
      <c r="UIW32" s="733"/>
      <c r="UIX32" s="733"/>
      <c r="UIY32" s="733"/>
      <c r="UIZ32" s="733"/>
      <c r="UJA32" s="733"/>
      <c r="UJB32" s="733"/>
      <c r="UJC32" s="733"/>
      <c r="UJD32" s="733"/>
      <c r="UJE32" s="733"/>
      <c r="UJF32" s="733"/>
      <c r="UJG32" s="733"/>
      <c r="UJH32" s="733"/>
      <c r="UJI32" s="733"/>
      <c r="UJJ32" s="733"/>
      <c r="UJK32" s="733"/>
      <c r="UJL32" s="733"/>
      <c r="UJM32" s="733"/>
      <c r="UJN32" s="733"/>
      <c r="UJO32" s="733"/>
      <c r="UJP32" s="733"/>
      <c r="UJQ32" s="733"/>
      <c r="UJR32" s="733"/>
      <c r="UJS32" s="733"/>
      <c r="UJT32" s="733"/>
      <c r="UJU32" s="733"/>
      <c r="UJV32" s="733"/>
      <c r="UJW32" s="733"/>
      <c r="UJX32" s="733"/>
      <c r="UJY32" s="733"/>
      <c r="UJZ32" s="733"/>
      <c r="UKA32" s="733"/>
      <c r="UKB32" s="733"/>
      <c r="UKC32" s="733"/>
      <c r="UKD32" s="733"/>
      <c r="UKE32" s="733"/>
      <c r="UKF32" s="733"/>
      <c r="UKG32" s="733"/>
      <c r="UKH32" s="733"/>
      <c r="UKI32" s="733"/>
      <c r="UKJ32" s="733"/>
      <c r="UKK32" s="733"/>
      <c r="UKL32" s="733"/>
      <c r="UKM32" s="733"/>
      <c r="UKN32" s="733"/>
      <c r="UKO32" s="733"/>
      <c r="UKP32" s="733"/>
      <c r="UKQ32" s="733"/>
      <c r="UKR32" s="733"/>
      <c r="UKS32" s="733"/>
      <c r="UKT32" s="733"/>
      <c r="UKU32" s="733"/>
      <c r="UKV32" s="733"/>
      <c r="UKW32" s="733"/>
      <c r="UKX32" s="733"/>
      <c r="UKY32" s="733"/>
      <c r="UKZ32" s="733"/>
      <c r="ULA32" s="733"/>
      <c r="ULB32" s="733"/>
      <c r="ULC32" s="733"/>
      <c r="ULD32" s="733"/>
      <c r="ULE32" s="733"/>
      <c r="ULF32" s="733"/>
      <c r="ULG32" s="733"/>
      <c r="ULH32" s="733"/>
      <c r="ULI32" s="733"/>
      <c r="ULJ32" s="733"/>
      <c r="ULK32" s="733"/>
      <c r="ULL32" s="733"/>
      <c r="ULM32" s="733"/>
      <c r="ULN32" s="733"/>
      <c r="ULO32" s="733"/>
      <c r="ULP32" s="733"/>
      <c r="ULQ32" s="733"/>
      <c r="ULR32" s="733"/>
      <c r="ULS32" s="733"/>
      <c r="ULT32" s="733"/>
      <c r="ULU32" s="733"/>
      <c r="ULV32" s="733"/>
      <c r="ULW32" s="733"/>
      <c r="ULX32" s="733"/>
      <c r="ULY32" s="733"/>
      <c r="ULZ32" s="733"/>
      <c r="UMA32" s="733"/>
      <c r="UMB32" s="733"/>
      <c r="UMC32" s="733"/>
      <c r="UMD32" s="733"/>
      <c r="UME32" s="733"/>
      <c r="UMF32" s="733"/>
      <c r="UMG32" s="733"/>
      <c r="UMH32" s="733"/>
      <c r="UMI32" s="733"/>
      <c r="UMJ32" s="733"/>
      <c r="UMK32" s="733"/>
      <c r="UML32" s="733"/>
      <c r="UMM32" s="733"/>
      <c r="UMN32" s="733"/>
      <c r="UMO32" s="733"/>
      <c r="UMP32" s="733"/>
      <c r="UMQ32" s="733"/>
      <c r="UMR32" s="733"/>
      <c r="UMS32" s="733"/>
      <c r="UMT32" s="733"/>
      <c r="UMU32" s="733"/>
      <c r="UMV32" s="733"/>
      <c r="UMW32" s="733"/>
      <c r="UMX32" s="733"/>
      <c r="UMY32" s="733"/>
      <c r="UMZ32" s="733"/>
      <c r="UNA32" s="733"/>
      <c r="UNB32" s="733"/>
      <c r="UNC32" s="733"/>
      <c r="UND32" s="733"/>
      <c r="UNE32" s="733"/>
      <c r="UNF32" s="733"/>
      <c r="UNG32" s="733"/>
      <c r="UNH32" s="733"/>
      <c r="UNI32" s="733"/>
      <c r="UNJ32" s="733"/>
      <c r="UNK32" s="733"/>
      <c r="UNL32" s="733"/>
      <c r="UNM32" s="733"/>
      <c r="UNN32" s="733"/>
      <c r="UNO32" s="733"/>
      <c r="UNP32" s="733"/>
      <c r="UNQ32" s="733"/>
      <c r="UNR32" s="733"/>
      <c r="UNS32" s="733"/>
      <c r="UNT32" s="733"/>
      <c r="UNU32" s="733"/>
      <c r="UNV32" s="733"/>
      <c r="UNW32" s="733"/>
      <c r="UNX32" s="733"/>
      <c r="UNY32" s="733"/>
      <c r="UNZ32" s="733"/>
      <c r="UOA32" s="733"/>
      <c r="UOB32" s="733"/>
      <c r="UOC32" s="733"/>
      <c r="UOD32" s="733"/>
      <c r="UOE32" s="733"/>
      <c r="UOF32" s="733"/>
      <c r="UOG32" s="733"/>
      <c r="UOH32" s="733"/>
      <c r="UOI32" s="733"/>
      <c r="UOJ32" s="733"/>
      <c r="UOK32" s="733"/>
      <c r="UOL32" s="733"/>
      <c r="UOM32" s="733"/>
      <c r="UON32" s="733"/>
      <c r="UOO32" s="733"/>
      <c r="UOP32" s="733"/>
      <c r="UOQ32" s="733"/>
      <c r="UOR32" s="733"/>
      <c r="UOS32" s="733"/>
      <c r="UOT32" s="733"/>
      <c r="UOU32" s="733"/>
      <c r="UOV32" s="733"/>
      <c r="UOW32" s="733"/>
      <c r="UOX32" s="733"/>
      <c r="UOY32" s="733"/>
      <c r="UOZ32" s="733"/>
      <c r="UPA32" s="733"/>
      <c r="UPB32" s="733"/>
      <c r="UPC32" s="733"/>
      <c r="UPD32" s="733"/>
      <c r="UPE32" s="733"/>
      <c r="UPF32" s="733"/>
      <c r="UPG32" s="733"/>
      <c r="UPH32" s="733"/>
      <c r="UPI32" s="733"/>
      <c r="UPJ32" s="733"/>
      <c r="UPK32" s="733"/>
      <c r="UPL32" s="733"/>
      <c r="UPM32" s="733"/>
      <c r="UPN32" s="733"/>
      <c r="UPO32" s="733"/>
      <c r="UPP32" s="733"/>
      <c r="UPQ32" s="733"/>
      <c r="UPR32" s="733"/>
      <c r="UPS32" s="733"/>
      <c r="UPT32" s="733"/>
      <c r="UPU32" s="733"/>
      <c r="UPV32" s="733"/>
      <c r="UPW32" s="733"/>
      <c r="UPX32" s="733"/>
      <c r="UPY32" s="733"/>
      <c r="UPZ32" s="733"/>
      <c r="UQA32" s="733"/>
      <c r="UQB32" s="733"/>
      <c r="UQC32" s="733"/>
      <c r="UQD32" s="733"/>
      <c r="UQE32" s="733"/>
      <c r="UQF32" s="733"/>
      <c r="UQG32" s="733"/>
      <c r="UQH32" s="733"/>
      <c r="UQI32" s="733"/>
      <c r="UQJ32" s="733"/>
      <c r="UQK32" s="733"/>
      <c r="UQL32" s="733"/>
      <c r="UQM32" s="733"/>
      <c r="UQN32" s="733"/>
      <c r="UQO32" s="733"/>
      <c r="UQP32" s="733"/>
      <c r="UQQ32" s="733"/>
      <c r="UQR32" s="733"/>
      <c r="UQS32" s="733"/>
      <c r="UQT32" s="733"/>
      <c r="UQU32" s="733"/>
      <c r="UQV32" s="733"/>
      <c r="UQW32" s="733"/>
      <c r="UQX32" s="733"/>
      <c r="UQY32" s="733"/>
      <c r="UQZ32" s="733"/>
      <c r="URA32" s="733"/>
      <c r="URB32" s="733"/>
      <c r="URC32" s="733"/>
      <c r="URD32" s="733"/>
      <c r="URE32" s="733"/>
      <c r="URF32" s="733"/>
      <c r="URG32" s="733"/>
      <c r="URH32" s="733"/>
      <c r="URI32" s="733"/>
      <c r="URJ32" s="733"/>
      <c r="URK32" s="733"/>
      <c r="URL32" s="733"/>
      <c r="URM32" s="733"/>
      <c r="URN32" s="733"/>
      <c r="URO32" s="733"/>
      <c r="URP32" s="733"/>
      <c r="URQ32" s="733"/>
      <c r="URR32" s="733"/>
      <c r="URS32" s="733"/>
      <c r="URT32" s="733"/>
      <c r="URU32" s="733"/>
      <c r="URV32" s="733"/>
      <c r="URW32" s="733"/>
      <c r="URX32" s="733"/>
      <c r="URY32" s="733"/>
      <c r="URZ32" s="733"/>
      <c r="USA32" s="733"/>
      <c r="USB32" s="733"/>
      <c r="USC32" s="733"/>
      <c r="USD32" s="733"/>
      <c r="USE32" s="733"/>
      <c r="USF32" s="733"/>
      <c r="USG32" s="733"/>
      <c r="USH32" s="733"/>
      <c r="USI32" s="733"/>
      <c r="USJ32" s="733"/>
      <c r="USK32" s="733"/>
      <c r="USL32" s="733"/>
      <c r="USM32" s="733"/>
      <c r="USN32" s="733"/>
      <c r="USO32" s="733"/>
      <c r="USP32" s="733"/>
      <c r="USQ32" s="733"/>
      <c r="USR32" s="733"/>
      <c r="USS32" s="733"/>
      <c r="UST32" s="733"/>
      <c r="USU32" s="733"/>
      <c r="USV32" s="733"/>
      <c r="USW32" s="733"/>
      <c r="USX32" s="733"/>
      <c r="USY32" s="733"/>
      <c r="USZ32" s="733"/>
      <c r="UTA32" s="733"/>
      <c r="UTB32" s="733"/>
      <c r="UTC32" s="733"/>
      <c r="UTD32" s="733"/>
      <c r="UTE32" s="733"/>
      <c r="UTF32" s="733"/>
      <c r="UTG32" s="733"/>
      <c r="UTH32" s="733"/>
      <c r="UTI32" s="733"/>
      <c r="UTJ32" s="733"/>
      <c r="UTK32" s="733"/>
      <c r="UTL32" s="733"/>
      <c r="UTM32" s="733"/>
      <c r="UTN32" s="733"/>
      <c r="UTO32" s="733"/>
      <c r="UTP32" s="733"/>
      <c r="UTQ32" s="733"/>
      <c r="UTR32" s="733"/>
      <c r="UTS32" s="733"/>
      <c r="UTT32" s="733"/>
      <c r="UTU32" s="733"/>
      <c r="UTV32" s="733"/>
      <c r="UTW32" s="733"/>
      <c r="UTX32" s="733"/>
      <c r="UTY32" s="733"/>
      <c r="UTZ32" s="733"/>
      <c r="UUA32" s="733"/>
      <c r="UUB32" s="733"/>
      <c r="UUC32" s="733"/>
      <c r="UUD32" s="733"/>
      <c r="UUE32" s="733"/>
      <c r="UUF32" s="733"/>
      <c r="UUG32" s="733"/>
      <c r="UUH32" s="733"/>
      <c r="UUI32" s="733"/>
      <c r="UUJ32" s="733"/>
      <c r="UUK32" s="733"/>
      <c r="UUL32" s="733"/>
      <c r="UUM32" s="733"/>
      <c r="UUN32" s="733"/>
      <c r="UUO32" s="733"/>
      <c r="UUP32" s="733"/>
      <c r="UUQ32" s="733"/>
      <c r="UUR32" s="733"/>
      <c r="UUS32" s="733"/>
      <c r="UUT32" s="733"/>
      <c r="UUU32" s="733"/>
      <c r="UUV32" s="733"/>
      <c r="UUW32" s="733"/>
      <c r="UUX32" s="733"/>
      <c r="UUY32" s="733"/>
      <c r="UUZ32" s="733"/>
      <c r="UVA32" s="733"/>
      <c r="UVB32" s="733"/>
      <c r="UVC32" s="733"/>
      <c r="UVD32" s="733"/>
      <c r="UVE32" s="733"/>
      <c r="UVF32" s="733"/>
      <c r="UVG32" s="733"/>
      <c r="UVH32" s="733"/>
      <c r="UVI32" s="733"/>
      <c r="UVJ32" s="733"/>
      <c r="UVK32" s="733"/>
      <c r="UVL32" s="733"/>
      <c r="UVM32" s="733"/>
      <c r="UVN32" s="733"/>
      <c r="UVO32" s="733"/>
      <c r="UVP32" s="733"/>
      <c r="UVQ32" s="733"/>
      <c r="UVR32" s="733"/>
      <c r="UVS32" s="733"/>
      <c r="UVT32" s="733"/>
      <c r="UVU32" s="733"/>
      <c r="UVV32" s="733"/>
      <c r="UVW32" s="733"/>
      <c r="UVX32" s="733"/>
      <c r="UVY32" s="733"/>
      <c r="UVZ32" s="733"/>
      <c r="UWA32" s="733"/>
      <c r="UWB32" s="733"/>
      <c r="UWC32" s="733"/>
      <c r="UWD32" s="733"/>
      <c r="UWE32" s="733"/>
      <c r="UWF32" s="733"/>
      <c r="UWG32" s="733"/>
      <c r="UWH32" s="733"/>
      <c r="UWI32" s="733"/>
      <c r="UWJ32" s="733"/>
      <c r="UWK32" s="733"/>
      <c r="UWL32" s="733"/>
      <c r="UWM32" s="733"/>
      <c r="UWN32" s="733"/>
      <c r="UWO32" s="733"/>
      <c r="UWP32" s="733"/>
      <c r="UWQ32" s="733"/>
      <c r="UWR32" s="733"/>
      <c r="UWS32" s="733"/>
      <c r="UWT32" s="733"/>
      <c r="UWU32" s="733"/>
      <c r="UWV32" s="733"/>
      <c r="UWW32" s="733"/>
      <c r="UWX32" s="733"/>
      <c r="UWY32" s="733"/>
      <c r="UWZ32" s="733"/>
      <c r="UXA32" s="733"/>
      <c r="UXB32" s="733"/>
      <c r="UXC32" s="733"/>
      <c r="UXD32" s="733"/>
      <c r="UXE32" s="733"/>
      <c r="UXF32" s="733"/>
      <c r="UXG32" s="733"/>
      <c r="UXH32" s="733"/>
      <c r="UXI32" s="733"/>
      <c r="UXJ32" s="733"/>
      <c r="UXK32" s="733"/>
      <c r="UXL32" s="733"/>
      <c r="UXM32" s="733"/>
      <c r="UXN32" s="733"/>
      <c r="UXO32" s="733"/>
      <c r="UXP32" s="733"/>
      <c r="UXQ32" s="733"/>
      <c r="UXR32" s="733"/>
      <c r="UXS32" s="733"/>
      <c r="UXT32" s="733"/>
      <c r="UXU32" s="733"/>
      <c r="UXV32" s="733"/>
      <c r="UXW32" s="733"/>
      <c r="UXX32" s="733"/>
      <c r="UXY32" s="733"/>
      <c r="UXZ32" s="733"/>
      <c r="UYA32" s="733"/>
      <c r="UYB32" s="733"/>
      <c r="UYC32" s="733"/>
      <c r="UYD32" s="733"/>
      <c r="UYE32" s="733"/>
      <c r="UYF32" s="733"/>
      <c r="UYG32" s="733"/>
      <c r="UYH32" s="733"/>
      <c r="UYI32" s="733"/>
      <c r="UYJ32" s="733"/>
      <c r="UYK32" s="733"/>
      <c r="UYL32" s="733"/>
      <c r="UYM32" s="733"/>
      <c r="UYN32" s="733"/>
      <c r="UYO32" s="733"/>
      <c r="UYP32" s="733"/>
      <c r="UYQ32" s="733"/>
      <c r="UYR32" s="733"/>
      <c r="UYS32" s="733"/>
      <c r="UYT32" s="733"/>
      <c r="UYU32" s="733"/>
      <c r="UYV32" s="733"/>
      <c r="UYW32" s="733"/>
      <c r="UYX32" s="733"/>
      <c r="UYY32" s="733"/>
      <c r="UYZ32" s="733"/>
      <c r="UZA32" s="733"/>
      <c r="UZB32" s="733"/>
      <c r="UZC32" s="733"/>
      <c r="UZD32" s="733"/>
      <c r="UZE32" s="733"/>
      <c r="UZF32" s="733"/>
      <c r="UZG32" s="733"/>
      <c r="UZH32" s="733"/>
      <c r="UZI32" s="733"/>
      <c r="UZJ32" s="733"/>
      <c r="UZK32" s="733"/>
      <c r="UZL32" s="733"/>
      <c r="UZM32" s="733"/>
      <c r="UZN32" s="733"/>
      <c r="UZO32" s="733"/>
      <c r="UZP32" s="733"/>
      <c r="UZQ32" s="733"/>
      <c r="UZR32" s="733"/>
      <c r="UZS32" s="733"/>
      <c r="UZT32" s="733"/>
      <c r="UZU32" s="733"/>
      <c r="UZV32" s="733"/>
      <c r="UZW32" s="733"/>
      <c r="UZX32" s="733"/>
      <c r="UZY32" s="733"/>
      <c r="UZZ32" s="733"/>
      <c r="VAA32" s="733"/>
      <c r="VAB32" s="733"/>
      <c r="VAC32" s="733"/>
      <c r="VAD32" s="733"/>
      <c r="VAE32" s="733"/>
      <c r="VAF32" s="733"/>
      <c r="VAG32" s="733"/>
      <c r="VAH32" s="733"/>
      <c r="VAI32" s="733"/>
      <c r="VAJ32" s="733"/>
      <c r="VAK32" s="733"/>
      <c r="VAL32" s="733"/>
      <c r="VAM32" s="733"/>
      <c r="VAN32" s="733"/>
      <c r="VAO32" s="733"/>
      <c r="VAP32" s="733"/>
      <c r="VAQ32" s="733"/>
      <c r="VAR32" s="733"/>
      <c r="VAS32" s="733"/>
      <c r="VAT32" s="733"/>
      <c r="VAU32" s="733"/>
      <c r="VAV32" s="733"/>
      <c r="VAW32" s="733"/>
      <c r="VAX32" s="733"/>
      <c r="VAY32" s="733"/>
      <c r="VAZ32" s="733"/>
      <c r="VBA32" s="733"/>
      <c r="VBB32" s="733"/>
      <c r="VBC32" s="733"/>
      <c r="VBD32" s="733"/>
      <c r="VBE32" s="733"/>
      <c r="VBF32" s="733"/>
      <c r="VBG32" s="733"/>
      <c r="VBH32" s="733"/>
      <c r="VBI32" s="733"/>
      <c r="VBJ32" s="733"/>
      <c r="VBK32" s="733"/>
      <c r="VBL32" s="733"/>
      <c r="VBM32" s="733"/>
      <c r="VBN32" s="733"/>
      <c r="VBO32" s="733"/>
      <c r="VBP32" s="733"/>
      <c r="VBQ32" s="733"/>
      <c r="VBR32" s="733"/>
      <c r="VBS32" s="733"/>
      <c r="VBT32" s="733"/>
      <c r="VBU32" s="733"/>
      <c r="VBV32" s="733"/>
      <c r="VBW32" s="733"/>
      <c r="VBX32" s="733"/>
      <c r="VBY32" s="733"/>
      <c r="VBZ32" s="733"/>
      <c r="VCA32" s="733"/>
      <c r="VCB32" s="733"/>
      <c r="VCC32" s="733"/>
      <c r="VCD32" s="733"/>
      <c r="VCE32" s="733"/>
      <c r="VCF32" s="733"/>
      <c r="VCG32" s="733"/>
      <c r="VCH32" s="733"/>
      <c r="VCI32" s="733"/>
      <c r="VCJ32" s="733"/>
      <c r="VCK32" s="733"/>
      <c r="VCL32" s="733"/>
      <c r="VCM32" s="733"/>
      <c r="VCN32" s="733"/>
      <c r="VCO32" s="733"/>
      <c r="VCP32" s="733"/>
      <c r="VCQ32" s="733"/>
      <c r="VCR32" s="733"/>
      <c r="VCS32" s="733"/>
      <c r="VCT32" s="733"/>
      <c r="VCU32" s="733"/>
      <c r="VCV32" s="733"/>
      <c r="VCW32" s="733"/>
      <c r="VCX32" s="733"/>
      <c r="VCY32" s="733"/>
      <c r="VCZ32" s="733"/>
      <c r="VDA32" s="733"/>
      <c r="VDB32" s="733"/>
      <c r="VDC32" s="733"/>
      <c r="VDD32" s="733"/>
      <c r="VDE32" s="733"/>
      <c r="VDF32" s="733"/>
      <c r="VDG32" s="733"/>
      <c r="VDH32" s="733"/>
      <c r="VDI32" s="733"/>
      <c r="VDJ32" s="733"/>
      <c r="VDK32" s="733"/>
      <c r="VDL32" s="733"/>
      <c r="VDM32" s="733"/>
      <c r="VDN32" s="733"/>
      <c r="VDO32" s="733"/>
      <c r="VDP32" s="733"/>
      <c r="VDQ32" s="733"/>
      <c r="VDR32" s="733"/>
      <c r="VDS32" s="733"/>
      <c r="VDT32" s="733"/>
      <c r="VDU32" s="733"/>
      <c r="VDV32" s="733"/>
      <c r="VDW32" s="733"/>
      <c r="VDX32" s="733"/>
      <c r="VDY32" s="733"/>
      <c r="VDZ32" s="733"/>
      <c r="VEA32" s="733"/>
      <c r="VEB32" s="733"/>
      <c r="VEC32" s="733"/>
      <c r="VED32" s="733"/>
      <c r="VEE32" s="733"/>
      <c r="VEF32" s="733"/>
      <c r="VEG32" s="733"/>
      <c r="VEH32" s="733"/>
      <c r="VEI32" s="733"/>
      <c r="VEJ32" s="733"/>
      <c r="VEK32" s="733"/>
      <c r="VEL32" s="733"/>
      <c r="VEM32" s="733"/>
      <c r="VEN32" s="733"/>
      <c r="VEO32" s="733"/>
      <c r="VEP32" s="733"/>
      <c r="VEQ32" s="733"/>
      <c r="VER32" s="733"/>
      <c r="VES32" s="733"/>
      <c r="VET32" s="733"/>
      <c r="VEU32" s="733"/>
      <c r="VEV32" s="733"/>
      <c r="VEW32" s="733"/>
      <c r="VEX32" s="733"/>
      <c r="VEY32" s="733"/>
      <c r="VEZ32" s="733"/>
      <c r="VFA32" s="733"/>
      <c r="VFB32" s="733"/>
      <c r="VFC32" s="733"/>
      <c r="VFD32" s="733"/>
      <c r="VFE32" s="733"/>
      <c r="VFF32" s="733"/>
      <c r="VFG32" s="733"/>
      <c r="VFH32" s="733"/>
      <c r="VFI32" s="733"/>
      <c r="VFJ32" s="733"/>
      <c r="VFK32" s="733"/>
      <c r="VFL32" s="733"/>
      <c r="VFM32" s="733"/>
      <c r="VFN32" s="733"/>
      <c r="VFO32" s="733"/>
      <c r="VFP32" s="733"/>
      <c r="VFQ32" s="733"/>
      <c r="VFR32" s="733"/>
      <c r="VFS32" s="733"/>
      <c r="VFT32" s="733"/>
      <c r="VFU32" s="733"/>
      <c r="VFV32" s="733"/>
      <c r="VFW32" s="733"/>
      <c r="VFX32" s="733"/>
      <c r="VFY32" s="733"/>
      <c r="VFZ32" s="733"/>
      <c r="VGA32" s="733"/>
      <c r="VGB32" s="733"/>
      <c r="VGC32" s="733"/>
      <c r="VGD32" s="733"/>
      <c r="VGE32" s="733"/>
      <c r="VGF32" s="733"/>
      <c r="VGG32" s="733"/>
      <c r="VGH32" s="733"/>
      <c r="VGI32" s="733"/>
      <c r="VGJ32" s="733"/>
      <c r="VGK32" s="733"/>
      <c r="VGL32" s="733"/>
      <c r="VGM32" s="733"/>
      <c r="VGN32" s="733"/>
      <c r="VGO32" s="733"/>
      <c r="VGP32" s="733"/>
      <c r="VGQ32" s="733"/>
      <c r="VGR32" s="733"/>
      <c r="VGS32" s="733"/>
      <c r="VGT32" s="733"/>
      <c r="VGU32" s="733"/>
      <c r="VGV32" s="733"/>
      <c r="VGW32" s="733"/>
      <c r="VGX32" s="733"/>
      <c r="VGY32" s="733"/>
      <c r="VGZ32" s="733"/>
      <c r="VHA32" s="733"/>
      <c r="VHB32" s="733"/>
      <c r="VHC32" s="733"/>
      <c r="VHD32" s="733"/>
      <c r="VHE32" s="733"/>
      <c r="VHF32" s="733"/>
      <c r="VHG32" s="733"/>
      <c r="VHH32" s="733"/>
      <c r="VHI32" s="733"/>
      <c r="VHJ32" s="733"/>
      <c r="VHK32" s="733"/>
      <c r="VHL32" s="733"/>
      <c r="VHM32" s="733"/>
      <c r="VHN32" s="733"/>
      <c r="VHO32" s="733"/>
      <c r="VHP32" s="733"/>
      <c r="VHQ32" s="733"/>
      <c r="VHR32" s="733"/>
      <c r="VHS32" s="733"/>
      <c r="VHT32" s="733"/>
      <c r="VHU32" s="733"/>
      <c r="VHV32" s="733"/>
      <c r="VHW32" s="733"/>
      <c r="VHX32" s="733"/>
      <c r="VHY32" s="733"/>
      <c r="VHZ32" s="733"/>
      <c r="VIA32" s="733"/>
      <c r="VIB32" s="733"/>
      <c r="VIC32" s="733"/>
      <c r="VID32" s="733"/>
      <c r="VIE32" s="733"/>
      <c r="VIF32" s="733"/>
      <c r="VIG32" s="733"/>
      <c r="VIH32" s="733"/>
      <c r="VII32" s="733"/>
      <c r="VIJ32" s="733"/>
      <c r="VIK32" s="733"/>
      <c r="VIL32" s="733"/>
      <c r="VIM32" s="733"/>
      <c r="VIN32" s="733"/>
      <c r="VIO32" s="733"/>
      <c r="VIP32" s="733"/>
      <c r="VIQ32" s="733"/>
      <c r="VIR32" s="733"/>
      <c r="VIS32" s="733"/>
      <c r="VIT32" s="733"/>
      <c r="VIU32" s="733"/>
      <c r="VIV32" s="733"/>
      <c r="VIW32" s="733"/>
      <c r="VIX32" s="733"/>
      <c r="VIY32" s="733"/>
      <c r="VIZ32" s="733"/>
      <c r="VJA32" s="733"/>
      <c r="VJB32" s="733"/>
      <c r="VJC32" s="733"/>
      <c r="VJD32" s="733"/>
      <c r="VJE32" s="733"/>
      <c r="VJF32" s="733"/>
      <c r="VJG32" s="733"/>
      <c r="VJH32" s="733"/>
      <c r="VJI32" s="733"/>
      <c r="VJJ32" s="733"/>
      <c r="VJK32" s="733"/>
      <c r="VJL32" s="733"/>
      <c r="VJM32" s="733"/>
      <c r="VJN32" s="733"/>
      <c r="VJO32" s="733"/>
      <c r="VJP32" s="733"/>
      <c r="VJQ32" s="733"/>
      <c r="VJR32" s="733"/>
      <c r="VJS32" s="733"/>
      <c r="VJT32" s="733"/>
      <c r="VJU32" s="733"/>
      <c r="VJV32" s="733"/>
      <c r="VJW32" s="733"/>
      <c r="VJX32" s="733"/>
      <c r="VJY32" s="733"/>
      <c r="VJZ32" s="733"/>
      <c r="VKA32" s="733"/>
      <c r="VKB32" s="733"/>
      <c r="VKC32" s="733"/>
      <c r="VKD32" s="733"/>
      <c r="VKE32" s="733"/>
      <c r="VKF32" s="733"/>
      <c r="VKG32" s="733"/>
      <c r="VKH32" s="733"/>
      <c r="VKI32" s="733"/>
      <c r="VKJ32" s="733"/>
      <c r="VKK32" s="733"/>
      <c r="VKL32" s="733"/>
      <c r="VKM32" s="733"/>
      <c r="VKN32" s="733"/>
      <c r="VKO32" s="733"/>
      <c r="VKP32" s="733"/>
      <c r="VKQ32" s="733"/>
      <c r="VKR32" s="733"/>
      <c r="VKS32" s="733"/>
      <c r="VKT32" s="733"/>
      <c r="VKU32" s="733"/>
      <c r="VKV32" s="733"/>
      <c r="VKW32" s="733"/>
      <c r="VKX32" s="733"/>
      <c r="VKY32" s="733"/>
      <c r="VKZ32" s="733"/>
      <c r="VLA32" s="733"/>
      <c r="VLB32" s="733"/>
      <c r="VLC32" s="733"/>
      <c r="VLD32" s="733"/>
      <c r="VLE32" s="733"/>
      <c r="VLF32" s="733"/>
      <c r="VLG32" s="733"/>
      <c r="VLH32" s="733"/>
      <c r="VLI32" s="733"/>
      <c r="VLJ32" s="733"/>
      <c r="VLK32" s="733"/>
      <c r="VLL32" s="733"/>
      <c r="VLM32" s="733"/>
      <c r="VLN32" s="733"/>
      <c r="VLO32" s="733"/>
      <c r="VLP32" s="733"/>
      <c r="VLQ32" s="733"/>
      <c r="VLR32" s="733"/>
      <c r="VLS32" s="733"/>
      <c r="VLT32" s="733"/>
      <c r="VLU32" s="733"/>
      <c r="VLV32" s="733"/>
      <c r="VLW32" s="733"/>
      <c r="VLX32" s="733"/>
      <c r="VLY32" s="733"/>
      <c r="VLZ32" s="733"/>
      <c r="VMA32" s="733"/>
      <c r="VMB32" s="733"/>
      <c r="VMC32" s="733"/>
      <c r="VMD32" s="733"/>
      <c r="VME32" s="733"/>
      <c r="VMF32" s="733"/>
      <c r="VMG32" s="733"/>
      <c r="VMH32" s="733"/>
      <c r="VMI32" s="733"/>
      <c r="VMJ32" s="733"/>
      <c r="VMK32" s="733"/>
      <c r="VML32" s="733"/>
      <c r="VMM32" s="733"/>
      <c r="VMN32" s="733"/>
      <c r="VMO32" s="733"/>
      <c r="VMP32" s="733"/>
      <c r="VMQ32" s="733"/>
      <c r="VMR32" s="733"/>
      <c r="VMS32" s="733"/>
      <c r="VMT32" s="733"/>
      <c r="VMU32" s="733"/>
      <c r="VMV32" s="733"/>
      <c r="VMW32" s="733"/>
      <c r="VMX32" s="733"/>
      <c r="VMY32" s="733"/>
      <c r="VMZ32" s="733"/>
      <c r="VNA32" s="733"/>
      <c r="VNB32" s="733"/>
      <c r="VNC32" s="733"/>
      <c r="VND32" s="733"/>
      <c r="VNE32" s="733"/>
      <c r="VNF32" s="733"/>
      <c r="VNG32" s="733"/>
      <c r="VNH32" s="733"/>
      <c r="VNI32" s="733"/>
      <c r="VNJ32" s="733"/>
      <c r="VNK32" s="733"/>
      <c r="VNL32" s="733"/>
      <c r="VNM32" s="733"/>
      <c r="VNN32" s="733"/>
      <c r="VNO32" s="733"/>
      <c r="VNP32" s="733"/>
      <c r="VNQ32" s="733"/>
      <c r="VNR32" s="733"/>
      <c r="VNS32" s="733"/>
      <c r="VNT32" s="733"/>
      <c r="VNU32" s="733"/>
      <c r="VNV32" s="733"/>
      <c r="VNW32" s="733"/>
      <c r="VNX32" s="733"/>
      <c r="VNY32" s="733"/>
      <c r="VNZ32" s="733"/>
      <c r="VOA32" s="733"/>
      <c r="VOB32" s="733"/>
      <c r="VOC32" s="733"/>
      <c r="VOD32" s="733"/>
      <c r="VOE32" s="733"/>
      <c r="VOF32" s="733"/>
      <c r="VOG32" s="733"/>
      <c r="VOH32" s="733"/>
      <c r="VOI32" s="733"/>
      <c r="VOJ32" s="733"/>
      <c r="VOK32" s="733"/>
      <c r="VOL32" s="733"/>
      <c r="VOM32" s="733"/>
      <c r="VON32" s="733"/>
      <c r="VOO32" s="733"/>
      <c r="VOP32" s="733"/>
      <c r="VOQ32" s="733"/>
      <c r="VOR32" s="733"/>
      <c r="VOS32" s="733"/>
      <c r="VOT32" s="733"/>
      <c r="VOU32" s="733"/>
      <c r="VOV32" s="733"/>
      <c r="VOW32" s="733"/>
      <c r="VOX32" s="733"/>
      <c r="VOY32" s="733"/>
      <c r="VOZ32" s="733"/>
      <c r="VPA32" s="733"/>
      <c r="VPB32" s="733"/>
      <c r="VPC32" s="733"/>
      <c r="VPD32" s="733"/>
      <c r="VPE32" s="733"/>
      <c r="VPF32" s="733"/>
      <c r="VPG32" s="733"/>
      <c r="VPH32" s="733"/>
      <c r="VPI32" s="733"/>
      <c r="VPJ32" s="733"/>
      <c r="VPK32" s="733"/>
      <c r="VPL32" s="733"/>
      <c r="VPM32" s="733"/>
      <c r="VPN32" s="733"/>
      <c r="VPO32" s="733"/>
      <c r="VPP32" s="733"/>
      <c r="VPQ32" s="733"/>
      <c r="VPR32" s="733"/>
      <c r="VPS32" s="733"/>
      <c r="VPT32" s="733"/>
      <c r="VPU32" s="733"/>
      <c r="VPV32" s="733"/>
      <c r="VPW32" s="733"/>
      <c r="VPX32" s="733"/>
      <c r="VPY32" s="733"/>
      <c r="VPZ32" s="733"/>
      <c r="VQA32" s="733"/>
      <c r="VQB32" s="733"/>
      <c r="VQC32" s="733"/>
      <c r="VQD32" s="733"/>
      <c r="VQE32" s="733"/>
      <c r="VQF32" s="733"/>
      <c r="VQG32" s="733"/>
      <c r="VQH32" s="733"/>
      <c r="VQI32" s="733"/>
      <c r="VQJ32" s="733"/>
      <c r="VQK32" s="733"/>
      <c r="VQL32" s="733"/>
      <c r="VQM32" s="733"/>
      <c r="VQN32" s="733"/>
      <c r="VQO32" s="733"/>
      <c r="VQP32" s="733"/>
      <c r="VQQ32" s="733"/>
      <c r="VQR32" s="733"/>
      <c r="VQS32" s="733"/>
      <c r="VQT32" s="733"/>
      <c r="VQU32" s="733"/>
      <c r="VQV32" s="733"/>
      <c r="VQW32" s="733"/>
      <c r="VQX32" s="733"/>
      <c r="VQY32" s="733"/>
      <c r="VQZ32" s="733"/>
      <c r="VRA32" s="733"/>
      <c r="VRB32" s="733"/>
      <c r="VRC32" s="733"/>
      <c r="VRD32" s="733"/>
      <c r="VRE32" s="733"/>
      <c r="VRF32" s="733"/>
      <c r="VRG32" s="733"/>
      <c r="VRH32" s="733"/>
      <c r="VRI32" s="733"/>
      <c r="VRJ32" s="733"/>
      <c r="VRK32" s="733"/>
      <c r="VRL32" s="733"/>
      <c r="VRM32" s="733"/>
      <c r="VRN32" s="733"/>
      <c r="VRO32" s="733"/>
      <c r="VRP32" s="733"/>
      <c r="VRQ32" s="733"/>
      <c r="VRR32" s="733"/>
      <c r="VRS32" s="733"/>
      <c r="VRT32" s="733"/>
      <c r="VRU32" s="733"/>
      <c r="VRV32" s="733"/>
      <c r="VRW32" s="733"/>
      <c r="VRX32" s="733"/>
      <c r="VRY32" s="733"/>
      <c r="VRZ32" s="733"/>
      <c r="VSA32" s="733"/>
      <c r="VSB32" s="733"/>
      <c r="VSC32" s="733"/>
      <c r="VSD32" s="733"/>
      <c r="VSE32" s="733"/>
      <c r="VSF32" s="733"/>
      <c r="VSG32" s="733"/>
      <c r="VSH32" s="733"/>
      <c r="VSI32" s="733"/>
      <c r="VSJ32" s="733"/>
      <c r="VSK32" s="733"/>
      <c r="VSL32" s="733"/>
      <c r="VSM32" s="733"/>
      <c r="VSN32" s="733"/>
      <c r="VSO32" s="733"/>
      <c r="VSP32" s="733"/>
      <c r="VSQ32" s="733"/>
      <c r="VSR32" s="733"/>
      <c r="VSS32" s="733"/>
      <c r="VST32" s="733"/>
      <c r="VSU32" s="733"/>
      <c r="VSV32" s="733"/>
      <c r="VSW32" s="733"/>
      <c r="VSX32" s="733"/>
      <c r="VSY32" s="733"/>
      <c r="VSZ32" s="733"/>
      <c r="VTA32" s="733"/>
      <c r="VTB32" s="733"/>
      <c r="VTC32" s="733"/>
      <c r="VTD32" s="733"/>
      <c r="VTE32" s="733"/>
      <c r="VTF32" s="733"/>
      <c r="VTG32" s="733"/>
      <c r="VTH32" s="733"/>
      <c r="VTI32" s="733"/>
      <c r="VTJ32" s="733"/>
      <c r="VTK32" s="733"/>
      <c r="VTL32" s="733"/>
      <c r="VTM32" s="733"/>
      <c r="VTN32" s="733"/>
      <c r="VTO32" s="733"/>
      <c r="VTP32" s="733"/>
      <c r="VTQ32" s="733"/>
      <c r="VTR32" s="733"/>
      <c r="VTS32" s="733"/>
      <c r="VTT32" s="733"/>
      <c r="VTU32" s="733"/>
      <c r="VTV32" s="733"/>
      <c r="VTW32" s="733"/>
      <c r="VTX32" s="733"/>
      <c r="VTY32" s="733"/>
      <c r="VTZ32" s="733"/>
      <c r="VUA32" s="733"/>
      <c r="VUB32" s="733"/>
      <c r="VUC32" s="733"/>
      <c r="VUD32" s="733"/>
      <c r="VUE32" s="733"/>
      <c r="VUF32" s="733"/>
      <c r="VUG32" s="733"/>
      <c r="VUH32" s="733"/>
      <c r="VUI32" s="733"/>
      <c r="VUJ32" s="733"/>
      <c r="VUK32" s="733"/>
      <c r="VUL32" s="733"/>
      <c r="VUM32" s="733"/>
      <c r="VUN32" s="733"/>
      <c r="VUO32" s="733"/>
      <c r="VUP32" s="733"/>
      <c r="VUQ32" s="733"/>
      <c r="VUR32" s="733"/>
      <c r="VUS32" s="733"/>
      <c r="VUT32" s="733"/>
      <c r="VUU32" s="733"/>
      <c r="VUV32" s="733"/>
      <c r="VUW32" s="733"/>
      <c r="VUX32" s="733"/>
      <c r="VUY32" s="733"/>
      <c r="VUZ32" s="733"/>
      <c r="VVA32" s="733"/>
      <c r="VVB32" s="733"/>
      <c r="VVC32" s="733"/>
      <c r="VVD32" s="733"/>
      <c r="VVE32" s="733"/>
      <c r="VVF32" s="733"/>
      <c r="VVG32" s="733"/>
      <c r="VVH32" s="733"/>
      <c r="VVI32" s="733"/>
      <c r="VVJ32" s="733"/>
      <c r="VVK32" s="733"/>
      <c r="VVL32" s="733"/>
      <c r="VVM32" s="733"/>
      <c r="VVN32" s="733"/>
      <c r="VVO32" s="733"/>
      <c r="VVP32" s="733"/>
      <c r="VVQ32" s="733"/>
      <c r="VVR32" s="733"/>
      <c r="VVS32" s="733"/>
      <c r="VVT32" s="733"/>
      <c r="VVU32" s="733"/>
      <c r="VVV32" s="733"/>
      <c r="VVW32" s="733"/>
      <c r="VVX32" s="733"/>
      <c r="VVY32" s="733"/>
      <c r="VVZ32" s="733"/>
      <c r="VWA32" s="733"/>
      <c r="VWB32" s="733"/>
      <c r="VWC32" s="733"/>
      <c r="VWD32" s="733"/>
      <c r="VWE32" s="733"/>
      <c r="VWF32" s="733"/>
      <c r="VWG32" s="733"/>
      <c r="VWH32" s="733"/>
      <c r="VWI32" s="733"/>
      <c r="VWJ32" s="733"/>
      <c r="VWK32" s="733"/>
      <c r="VWL32" s="733"/>
      <c r="VWM32" s="733"/>
      <c r="VWN32" s="733"/>
      <c r="VWO32" s="733"/>
      <c r="VWP32" s="733"/>
      <c r="VWQ32" s="733"/>
      <c r="VWR32" s="733"/>
      <c r="VWS32" s="733"/>
      <c r="VWT32" s="733"/>
      <c r="VWU32" s="733"/>
      <c r="VWV32" s="733"/>
      <c r="VWW32" s="733"/>
      <c r="VWX32" s="733"/>
      <c r="VWY32" s="733"/>
      <c r="VWZ32" s="733"/>
      <c r="VXA32" s="733"/>
      <c r="VXB32" s="733"/>
      <c r="VXC32" s="733"/>
      <c r="VXD32" s="733"/>
      <c r="VXE32" s="733"/>
      <c r="VXF32" s="733"/>
      <c r="VXG32" s="733"/>
      <c r="VXH32" s="733"/>
      <c r="VXI32" s="733"/>
      <c r="VXJ32" s="733"/>
      <c r="VXK32" s="733"/>
      <c r="VXL32" s="733"/>
      <c r="VXM32" s="733"/>
      <c r="VXN32" s="733"/>
      <c r="VXO32" s="733"/>
      <c r="VXP32" s="733"/>
      <c r="VXQ32" s="733"/>
      <c r="VXR32" s="733"/>
      <c r="VXS32" s="733"/>
      <c r="VXT32" s="733"/>
      <c r="VXU32" s="733"/>
      <c r="VXV32" s="733"/>
      <c r="VXW32" s="733"/>
      <c r="VXX32" s="733"/>
      <c r="VXY32" s="733"/>
      <c r="VXZ32" s="733"/>
      <c r="VYA32" s="733"/>
      <c r="VYB32" s="733"/>
      <c r="VYC32" s="733"/>
      <c r="VYD32" s="733"/>
      <c r="VYE32" s="733"/>
      <c r="VYF32" s="733"/>
      <c r="VYG32" s="733"/>
      <c r="VYH32" s="733"/>
      <c r="VYI32" s="733"/>
      <c r="VYJ32" s="733"/>
      <c r="VYK32" s="733"/>
      <c r="VYL32" s="733"/>
      <c r="VYM32" s="733"/>
      <c r="VYN32" s="733"/>
      <c r="VYO32" s="733"/>
      <c r="VYP32" s="733"/>
      <c r="VYQ32" s="733"/>
      <c r="VYR32" s="733"/>
      <c r="VYS32" s="733"/>
      <c r="VYT32" s="733"/>
      <c r="VYU32" s="733"/>
      <c r="VYV32" s="733"/>
      <c r="VYW32" s="733"/>
      <c r="VYX32" s="733"/>
      <c r="VYY32" s="733"/>
      <c r="VYZ32" s="733"/>
      <c r="VZA32" s="733"/>
      <c r="VZB32" s="733"/>
      <c r="VZC32" s="733"/>
      <c r="VZD32" s="733"/>
      <c r="VZE32" s="733"/>
      <c r="VZF32" s="733"/>
      <c r="VZG32" s="733"/>
      <c r="VZH32" s="733"/>
      <c r="VZI32" s="733"/>
      <c r="VZJ32" s="733"/>
      <c r="VZK32" s="733"/>
      <c r="VZL32" s="733"/>
      <c r="VZM32" s="733"/>
      <c r="VZN32" s="733"/>
      <c r="VZO32" s="733"/>
      <c r="VZP32" s="733"/>
      <c r="VZQ32" s="733"/>
      <c r="VZR32" s="733"/>
      <c r="VZS32" s="733"/>
      <c r="VZT32" s="733"/>
      <c r="VZU32" s="733"/>
      <c r="VZV32" s="733"/>
      <c r="VZW32" s="733"/>
      <c r="VZX32" s="733"/>
      <c r="VZY32" s="733"/>
      <c r="VZZ32" s="733"/>
      <c r="WAA32" s="733"/>
      <c r="WAB32" s="733"/>
      <c r="WAC32" s="733"/>
      <c r="WAD32" s="733"/>
      <c r="WAE32" s="733"/>
      <c r="WAF32" s="733"/>
      <c r="WAG32" s="733"/>
      <c r="WAH32" s="733"/>
      <c r="WAI32" s="733"/>
      <c r="WAJ32" s="733"/>
      <c r="WAK32" s="733"/>
      <c r="WAL32" s="733"/>
      <c r="WAM32" s="733"/>
      <c r="WAN32" s="733"/>
      <c r="WAO32" s="733"/>
      <c r="WAP32" s="733"/>
      <c r="WAQ32" s="733"/>
      <c r="WAR32" s="733"/>
      <c r="WAS32" s="733"/>
      <c r="WAT32" s="733"/>
      <c r="WAU32" s="733"/>
      <c r="WAV32" s="733"/>
      <c r="WAW32" s="733"/>
      <c r="WAX32" s="733"/>
      <c r="WAY32" s="733"/>
      <c r="WAZ32" s="733"/>
      <c r="WBA32" s="733"/>
      <c r="WBB32" s="733"/>
      <c r="WBC32" s="733"/>
      <c r="WBD32" s="733"/>
      <c r="WBE32" s="733"/>
      <c r="WBF32" s="733"/>
      <c r="WBG32" s="733"/>
      <c r="WBH32" s="733"/>
      <c r="WBI32" s="733"/>
      <c r="WBJ32" s="733"/>
      <c r="WBK32" s="733"/>
      <c r="WBL32" s="733"/>
      <c r="WBM32" s="733"/>
      <c r="WBN32" s="733"/>
      <c r="WBO32" s="733"/>
      <c r="WBP32" s="733"/>
      <c r="WBQ32" s="733"/>
      <c r="WBR32" s="733"/>
      <c r="WBS32" s="733"/>
      <c r="WBT32" s="733"/>
      <c r="WBU32" s="733"/>
      <c r="WBV32" s="733"/>
      <c r="WBW32" s="733"/>
      <c r="WBX32" s="733"/>
      <c r="WBY32" s="733"/>
      <c r="WBZ32" s="733"/>
      <c r="WCA32" s="733"/>
      <c r="WCB32" s="733"/>
      <c r="WCC32" s="733"/>
      <c r="WCD32" s="733"/>
      <c r="WCE32" s="733"/>
      <c r="WCF32" s="733"/>
      <c r="WCG32" s="733"/>
      <c r="WCH32" s="733"/>
      <c r="WCI32" s="733"/>
      <c r="WCJ32" s="733"/>
      <c r="WCK32" s="733"/>
      <c r="WCL32" s="733"/>
      <c r="WCM32" s="733"/>
      <c r="WCN32" s="733"/>
      <c r="WCO32" s="733"/>
      <c r="WCP32" s="733"/>
      <c r="WCQ32" s="733"/>
      <c r="WCR32" s="733"/>
      <c r="WCS32" s="733"/>
      <c r="WCT32" s="733"/>
      <c r="WCU32" s="733"/>
      <c r="WCV32" s="733"/>
      <c r="WCW32" s="733"/>
      <c r="WCX32" s="733"/>
      <c r="WCY32" s="733"/>
      <c r="WCZ32" s="733"/>
      <c r="WDA32" s="733"/>
      <c r="WDB32" s="733"/>
      <c r="WDC32" s="733"/>
      <c r="WDD32" s="733"/>
      <c r="WDE32" s="733"/>
      <c r="WDF32" s="733"/>
      <c r="WDG32" s="733"/>
      <c r="WDH32" s="733"/>
      <c r="WDI32" s="733"/>
      <c r="WDJ32" s="733"/>
      <c r="WDK32" s="733"/>
      <c r="WDL32" s="733"/>
      <c r="WDM32" s="733"/>
      <c r="WDN32" s="733"/>
      <c r="WDO32" s="733"/>
      <c r="WDP32" s="733"/>
      <c r="WDQ32" s="733"/>
      <c r="WDR32" s="733"/>
      <c r="WDS32" s="733"/>
      <c r="WDT32" s="733"/>
      <c r="WDU32" s="733"/>
      <c r="WDV32" s="733"/>
      <c r="WDW32" s="733"/>
      <c r="WDX32" s="733"/>
      <c r="WDY32" s="733"/>
      <c r="WDZ32" s="733"/>
      <c r="WEA32" s="733"/>
      <c r="WEB32" s="733"/>
      <c r="WEC32" s="733"/>
      <c r="WED32" s="733"/>
      <c r="WEE32" s="733"/>
      <c r="WEF32" s="733"/>
      <c r="WEG32" s="733"/>
      <c r="WEH32" s="733"/>
      <c r="WEI32" s="733"/>
      <c r="WEJ32" s="733"/>
      <c r="WEK32" s="733"/>
      <c r="WEL32" s="733"/>
      <c r="WEM32" s="733"/>
      <c r="WEN32" s="733"/>
      <c r="WEO32" s="733"/>
      <c r="WEP32" s="733"/>
      <c r="WEQ32" s="733"/>
      <c r="WER32" s="733"/>
      <c r="WES32" s="733"/>
      <c r="WET32" s="733"/>
      <c r="WEU32" s="733"/>
      <c r="WEV32" s="733"/>
      <c r="WEW32" s="733"/>
      <c r="WEX32" s="733"/>
      <c r="WEY32" s="733"/>
      <c r="WEZ32" s="733"/>
      <c r="WFA32" s="733"/>
      <c r="WFB32" s="733"/>
      <c r="WFC32" s="733"/>
      <c r="WFD32" s="733"/>
      <c r="WFE32" s="733"/>
      <c r="WFF32" s="733"/>
      <c r="WFG32" s="733"/>
      <c r="WFH32" s="733"/>
      <c r="WFI32" s="733"/>
      <c r="WFJ32" s="733"/>
      <c r="WFK32" s="733"/>
      <c r="WFL32" s="733"/>
      <c r="WFM32" s="733"/>
      <c r="WFN32" s="733"/>
      <c r="WFO32" s="733"/>
      <c r="WFP32" s="733"/>
      <c r="WFQ32" s="733"/>
      <c r="WFR32" s="733"/>
      <c r="WFS32" s="733"/>
      <c r="WFT32" s="733"/>
      <c r="WFU32" s="733"/>
      <c r="WFV32" s="733"/>
      <c r="WFW32" s="733"/>
      <c r="WFX32" s="733"/>
      <c r="WFY32" s="733"/>
      <c r="WFZ32" s="733"/>
      <c r="WGA32" s="733"/>
      <c r="WGB32" s="733"/>
      <c r="WGC32" s="733"/>
      <c r="WGD32" s="733"/>
      <c r="WGE32" s="733"/>
      <c r="WGF32" s="733"/>
      <c r="WGG32" s="733"/>
      <c r="WGH32" s="733"/>
      <c r="WGI32" s="733"/>
      <c r="WGJ32" s="733"/>
      <c r="WGK32" s="733"/>
      <c r="WGL32" s="733"/>
      <c r="WGM32" s="733"/>
      <c r="WGN32" s="733"/>
      <c r="WGO32" s="733"/>
      <c r="WGP32" s="733"/>
      <c r="WGQ32" s="733"/>
      <c r="WGR32" s="733"/>
      <c r="WGS32" s="733"/>
      <c r="WGT32" s="733"/>
      <c r="WGU32" s="733"/>
      <c r="WGV32" s="733"/>
      <c r="WGW32" s="733"/>
      <c r="WGX32" s="733"/>
      <c r="WGY32" s="733"/>
      <c r="WGZ32" s="733"/>
      <c r="WHA32" s="733"/>
      <c r="WHB32" s="733"/>
      <c r="WHC32" s="733"/>
      <c r="WHD32" s="733"/>
      <c r="WHE32" s="733"/>
      <c r="WHF32" s="733"/>
      <c r="WHG32" s="733"/>
      <c r="WHH32" s="733"/>
      <c r="WHI32" s="733"/>
      <c r="WHJ32" s="733"/>
      <c r="WHK32" s="733"/>
      <c r="WHL32" s="733"/>
      <c r="WHM32" s="733"/>
      <c r="WHN32" s="733"/>
      <c r="WHO32" s="733"/>
      <c r="WHP32" s="733"/>
      <c r="WHQ32" s="733"/>
      <c r="WHR32" s="733"/>
      <c r="WHS32" s="733"/>
      <c r="WHT32" s="733"/>
      <c r="WHU32" s="733"/>
      <c r="WHV32" s="733"/>
      <c r="WHW32" s="733"/>
      <c r="WHX32" s="733"/>
      <c r="WHY32" s="733"/>
      <c r="WHZ32" s="733"/>
      <c r="WIA32" s="733"/>
      <c r="WIB32" s="733"/>
      <c r="WIC32" s="733"/>
      <c r="WID32" s="733"/>
      <c r="WIE32" s="733"/>
      <c r="WIF32" s="733"/>
      <c r="WIG32" s="733"/>
      <c r="WIH32" s="733"/>
      <c r="WII32" s="733"/>
      <c r="WIJ32" s="733"/>
      <c r="WIK32" s="733"/>
      <c r="WIL32" s="733"/>
      <c r="WIM32" s="733"/>
      <c r="WIN32" s="733"/>
      <c r="WIO32" s="733"/>
      <c r="WIP32" s="733"/>
      <c r="WIQ32" s="733"/>
      <c r="WIR32" s="733"/>
      <c r="WIS32" s="733"/>
      <c r="WIT32" s="733"/>
      <c r="WIU32" s="733"/>
      <c r="WIV32" s="733"/>
      <c r="WIW32" s="733"/>
      <c r="WIX32" s="733"/>
      <c r="WIY32" s="733"/>
      <c r="WIZ32" s="733"/>
      <c r="WJA32" s="733"/>
      <c r="WJB32" s="733"/>
      <c r="WJC32" s="733"/>
      <c r="WJD32" s="733"/>
      <c r="WJE32" s="733"/>
      <c r="WJF32" s="733"/>
      <c r="WJG32" s="733"/>
      <c r="WJH32" s="733"/>
      <c r="WJI32" s="733"/>
      <c r="WJJ32" s="733"/>
      <c r="WJK32" s="733"/>
      <c r="WJL32" s="733"/>
      <c r="WJM32" s="733"/>
      <c r="WJN32" s="733"/>
      <c r="WJO32" s="733"/>
      <c r="WJP32" s="733"/>
      <c r="WJQ32" s="733"/>
      <c r="WJR32" s="733"/>
      <c r="WJS32" s="733"/>
      <c r="WJT32" s="733"/>
      <c r="WJU32" s="733"/>
      <c r="WJV32" s="733"/>
      <c r="WJW32" s="733"/>
      <c r="WJX32" s="733"/>
      <c r="WJY32" s="733"/>
      <c r="WJZ32" s="733"/>
      <c r="WKA32" s="733"/>
      <c r="WKB32" s="733"/>
      <c r="WKC32" s="733"/>
      <c r="WKD32" s="733"/>
      <c r="WKE32" s="733"/>
      <c r="WKF32" s="733"/>
      <c r="WKG32" s="733"/>
      <c r="WKH32" s="733"/>
      <c r="WKI32" s="733"/>
      <c r="WKJ32" s="733"/>
      <c r="WKK32" s="733"/>
      <c r="WKL32" s="733"/>
      <c r="WKM32" s="733"/>
      <c r="WKN32" s="733"/>
      <c r="WKO32" s="733"/>
      <c r="WKP32" s="733"/>
      <c r="WKQ32" s="733"/>
      <c r="WKR32" s="733"/>
      <c r="WKS32" s="733"/>
      <c r="WKT32" s="733"/>
      <c r="WKU32" s="733"/>
      <c r="WKV32" s="733"/>
      <c r="WKW32" s="733"/>
      <c r="WKX32" s="733"/>
      <c r="WKY32" s="733"/>
      <c r="WKZ32" s="733"/>
      <c r="WLA32" s="733"/>
      <c r="WLB32" s="733"/>
      <c r="WLC32" s="733"/>
      <c r="WLD32" s="733"/>
      <c r="WLE32" s="733"/>
      <c r="WLF32" s="733"/>
      <c r="WLG32" s="733"/>
      <c r="WLH32" s="733"/>
      <c r="WLI32" s="733"/>
      <c r="WLJ32" s="733"/>
      <c r="WLK32" s="733"/>
      <c r="WLL32" s="733"/>
      <c r="WLM32" s="733"/>
      <c r="WLN32" s="733"/>
      <c r="WLO32" s="733"/>
      <c r="WLP32" s="733"/>
      <c r="WLQ32" s="733"/>
      <c r="WLR32" s="733"/>
      <c r="WLS32" s="733"/>
      <c r="WLT32" s="733"/>
      <c r="WLU32" s="733"/>
      <c r="WLV32" s="733"/>
      <c r="WLW32" s="733"/>
      <c r="WLX32" s="733"/>
      <c r="WLY32" s="733"/>
      <c r="WLZ32" s="733"/>
      <c r="WMA32" s="733"/>
      <c r="WMB32" s="733"/>
      <c r="WMC32" s="733"/>
      <c r="WMD32" s="733"/>
      <c r="WME32" s="733"/>
      <c r="WMF32" s="733"/>
      <c r="WMG32" s="733"/>
      <c r="WMH32" s="733"/>
      <c r="WMI32" s="733"/>
      <c r="WMJ32" s="733"/>
      <c r="WMK32" s="733"/>
      <c r="WML32" s="733"/>
      <c r="WMM32" s="733"/>
      <c r="WMN32" s="733"/>
      <c r="WMO32" s="733"/>
      <c r="WMP32" s="733"/>
      <c r="WMQ32" s="733"/>
      <c r="WMR32" s="733"/>
      <c r="WMS32" s="733"/>
      <c r="WMT32" s="733"/>
      <c r="WMU32" s="733"/>
      <c r="WMV32" s="733"/>
      <c r="WMW32" s="733"/>
      <c r="WMX32" s="733"/>
      <c r="WMY32" s="733"/>
      <c r="WMZ32" s="733"/>
      <c r="WNA32" s="733"/>
      <c r="WNB32" s="733"/>
      <c r="WNC32" s="733"/>
      <c r="WND32" s="733"/>
      <c r="WNE32" s="733"/>
      <c r="WNF32" s="733"/>
      <c r="WNG32" s="733"/>
      <c r="WNH32" s="733"/>
      <c r="WNI32" s="733"/>
      <c r="WNJ32" s="733"/>
      <c r="WNK32" s="733"/>
      <c r="WNL32" s="733"/>
      <c r="WNM32" s="733"/>
      <c r="WNN32" s="733"/>
      <c r="WNO32" s="733"/>
      <c r="WNP32" s="733"/>
      <c r="WNQ32" s="733"/>
      <c r="WNR32" s="733"/>
      <c r="WNS32" s="733"/>
      <c r="WNT32" s="733"/>
      <c r="WNU32" s="733"/>
      <c r="WNV32" s="733"/>
      <c r="WNW32" s="733"/>
      <c r="WNX32" s="733"/>
      <c r="WNY32" s="733"/>
      <c r="WNZ32" s="733"/>
      <c r="WOA32" s="733"/>
      <c r="WOB32" s="733"/>
      <c r="WOC32" s="733"/>
      <c r="WOD32" s="733"/>
      <c r="WOE32" s="733"/>
      <c r="WOF32" s="733"/>
      <c r="WOG32" s="733"/>
      <c r="WOH32" s="733"/>
      <c r="WOI32" s="733"/>
      <c r="WOJ32" s="733"/>
      <c r="WOK32" s="733"/>
      <c r="WOL32" s="733"/>
      <c r="WOM32" s="733"/>
      <c r="WON32" s="733"/>
      <c r="WOO32" s="733"/>
      <c r="WOP32" s="733"/>
      <c r="WOQ32" s="733"/>
      <c r="WOR32" s="733"/>
      <c r="WOS32" s="733"/>
      <c r="WOT32" s="733"/>
      <c r="WOU32" s="733"/>
      <c r="WOV32" s="733"/>
      <c r="WOW32" s="733"/>
      <c r="WOX32" s="733"/>
      <c r="WOY32" s="733"/>
      <c r="WOZ32" s="733"/>
      <c r="WPA32" s="733"/>
      <c r="WPB32" s="733"/>
      <c r="WPC32" s="733"/>
      <c r="WPD32" s="733"/>
      <c r="WPE32" s="733"/>
      <c r="WPF32" s="733"/>
      <c r="WPG32" s="733"/>
      <c r="WPH32" s="733"/>
      <c r="WPI32" s="733"/>
      <c r="WPJ32" s="733"/>
      <c r="WPK32" s="733"/>
      <c r="WPL32" s="733"/>
      <c r="WPM32" s="733"/>
      <c r="WPN32" s="733"/>
      <c r="WPO32" s="733"/>
      <c r="WPP32" s="733"/>
      <c r="WPQ32" s="733"/>
      <c r="WPR32" s="733"/>
      <c r="WPS32" s="733"/>
      <c r="WPT32" s="733"/>
      <c r="WPU32" s="733"/>
      <c r="WPV32" s="733"/>
      <c r="WPW32" s="733"/>
      <c r="WPX32" s="733"/>
      <c r="WPY32" s="733"/>
      <c r="WPZ32" s="733"/>
      <c r="WQA32" s="733"/>
      <c r="WQB32" s="733"/>
      <c r="WQC32" s="733"/>
      <c r="WQD32" s="733"/>
      <c r="WQE32" s="733"/>
      <c r="WQF32" s="733"/>
      <c r="WQG32" s="733"/>
      <c r="WQH32" s="733"/>
      <c r="WQI32" s="733"/>
      <c r="WQJ32" s="733"/>
      <c r="WQK32" s="733"/>
      <c r="WQL32" s="733"/>
      <c r="WQM32" s="733"/>
      <c r="WQN32" s="733"/>
      <c r="WQO32" s="733"/>
      <c r="WQP32" s="733"/>
      <c r="WQQ32" s="733"/>
      <c r="WQR32" s="733"/>
      <c r="WQS32" s="733"/>
      <c r="WQT32" s="733"/>
      <c r="WQU32" s="733"/>
      <c r="WQV32" s="733"/>
      <c r="WQW32" s="733"/>
      <c r="WQX32" s="733"/>
      <c r="WQY32" s="733"/>
      <c r="WQZ32" s="733"/>
      <c r="WRA32" s="733"/>
      <c r="WRB32" s="733"/>
      <c r="WRC32" s="733"/>
      <c r="WRD32" s="733"/>
      <c r="WRE32" s="733"/>
      <c r="WRF32" s="733"/>
      <c r="WRG32" s="733"/>
      <c r="WRH32" s="733"/>
      <c r="WRI32" s="733"/>
      <c r="WRJ32" s="733"/>
      <c r="WRK32" s="733"/>
      <c r="WRL32" s="733"/>
      <c r="WRM32" s="733"/>
      <c r="WRN32" s="733"/>
      <c r="WRO32" s="733"/>
      <c r="WRP32" s="733"/>
      <c r="WRQ32" s="733"/>
      <c r="WRR32" s="733"/>
      <c r="WRS32" s="733"/>
      <c r="WRT32" s="733"/>
      <c r="WRU32" s="733"/>
      <c r="WRV32" s="733"/>
      <c r="WRW32" s="733"/>
      <c r="WRX32" s="733"/>
      <c r="WRY32" s="733"/>
      <c r="WRZ32" s="733"/>
      <c r="WSA32" s="733"/>
      <c r="WSB32" s="733"/>
      <c r="WSC32" s="733"/>
      <c r="WSD32" s="733"/>
      <c r="WSE32" s="733"/>
      <c r="WSF32" s="733"/>
      <c r="WSG32" s="733"/>
      <c r="WSH32" s="733"/>
      <c r="WSI32" s="733"/>
      <c r="WSJ32" s="733"/>
      <c r="WSK32" s="733"/>
      <c r="WSL32" s="733"/>
      <c r="WSM32" s="733"/>
      <c r="WSN32" s="733"/>
      <c r="WSO32" s="733"/>
      <c r="WSP32" s="733"/>
      <c r="WSQ32" s="733"/>
      <c r="WSR32" s="733"/>
      <c r="WSS32" s="733"/>
      <c r="WST32" s="733"/>
      <c r="WSU32" s="733"/>
      <c r="WSV32" s="733"/>
      <c r="WSW32" s="733"/>
      <c r="WSX32" s="733"/>
      <c r="WSY32" s="733"/>
      <c r="WSZ32" s="733"/>
      <c r="WTA32" s="733"/>
      <c r="WTB32" s="733"/>
      <c r="WTC32" s="733"/>
      <c r="WTD32" s="733"/>
      <c r="WTE32" s="733"/>
      <c r="WTF32" s="733"/>
      <c r="WTG32" s="733"/>
      <c r="WTH32" s="733"/>
      <c r="WTI32" s="733"/>
      <c r="WTJ32" s="733"/>
      <c r="WTK32" s="733"/>
      <c r="WTL32" s="733"/>
      <c r="WTM32" s="733"/>
      <c r="WTN32" s="733"/>
      <c r="WTO32" s="733"/>
      <c r="WTP32" s="733"/>
      <c r="WTQ32" s="733"/>
      <c r="WTR32" s="733"/>
      <c r="WTS32" s="733"/>
      <c r="WTT32" s="733"/>
      <c r="WTU32" s="733"/>
      <c r="WTV32" s="733"/>
      <c r="WTW32" s="733"/>
      <c r="WTX32" s="733"/>
      <c r="WTY32" s="733"/>
      <c r="WTZ32" s="733"/>
      <c r="WUA32" s="733"/>
      <c r="WUB32" s="733"/>
      <c r="WUC32" s="733"/>
      <c r="WUD32" s="733"/>
      <c r="WUE32" s="733"/>
      <c r="WUF32" s="733"/>
      <c r="WUG32" s="733"/>
      <c r="WUH32" s="733"/>
      <c r="WUI32" s="733"/>
      <c r="WUJ32" s="733"/>
      <c r="WUK32" s="733"/>
      <c r="WUL32" s="733"/>
      <c r="WUM32" s="733"/>
      <c r="WUN32" s="733"/>
      <c r="WUO32" s="733"/>
      <c r="WUP32" s="733"/>
      <c r="WUQ32" s="733"/>
      <c r="WUR32" s="733"/>
      <c r="WUS32" s="733"/>
      <c r="WUT32" s="733"/>
      <c r="WUU32" s="733"/>
      <c r="WUV32" s="733"/>
      <c r="WUW32" s="733"/>
      <c r="WUX32" s="733"/>
      <c r="WUY32" s="733"/>
      <c r="WUZ32" s="733"/>
      <c r="WVA32" s="733"/>
      <c r="WVB32" s="733"/>
      <c r="WVC32" s="733"/>
      <c r="WVD32" s="733"/>
      <c r="WVE32" s="733"/>
      <c r="WVF32" s="733"/>
      <c r="WVG32" s="733"/>
      <c r="WVH32" s="733"/>
      <c r="WVI32" s="733"/>
      <c r="WVJ32" s="733"/>
      <c r="WVK32" s="733"/>
      <c r="WVL32" s="733"/>
      <c r="WVM32" s="733"/>
      <c r="WVN32" s="733"/>
      <c r="WVO32" s="733"/>
      <c r="WVP32" s="733"/>
      <c r="WVQ32" s="733"/>
      <c r="WVR32" s="733"/>
      <c r="WVS32" s="733"/>
      <c r="WVT32" s="733"/>
      <c r="WVU32" s="733"/>
      <c r="WVV32" s="733"/>
      <c r="WVW32" s="733"/>
      <c r="WVX32" s="733"/>
      <c r="WVY32" s="733"/>
      <c r="WVZ32" s="733"/>
      <c r="WWA32" s="733"/>
      <c r="WWB32" s="733"/>
      <c r="WWC32" s="733"/>
      <c r="WWD32" s="733"/>
      <c r="WWE32" s="733"/>
      <c r="WWF32" s="733"/>
      <c r="WWG32" s="733"/>
      <c r="WWH32" s="733"/>
      <c r="WWI32" s="733"/>
      <c r="WWJ32" s="733"/>
      <c r="WWK32" s="733"/>
      <c r="WWL32" s="733"/>
      <c r="WWM32" s="733"/>
      <c r="WWN32" s="733"/>
      <c r="WWO32" s="733"/>
      <c r="WWP32" s="733"/>
      <c r="WWQ32" s="733"/>
      <c r="WWR32" s="733"/>
      <c r="WWS32" s="733"/>
      <c r="WWT32" s="733"/>
      <c r="WWU32" s="733"/>
      <c r="WWV32" s="733"/>
      <c r="WWW32" s="733"/>
      <c r="WWX32" s="733"/>
      <c r="WWY32" s="733"/>
      <c r="WWZ32" s="733"/>
      <c r="WXA32" s="733"/>
      <c r="WXB32" s="733"/>
      <c r="WXC32" s="733"/>
      <c r="WXD32" s="733"/>
      <c r="WXE32" s="733"/>
      <c r="WXF32" s="733"/>
      <c r="WXG32" s="733"/>
      <c r="WXH32" s="733"/>
      <c r="WXI32" s="733"/>
      <c r="WXJ32" s="733"/>
      <c r="WXK32" s="733"/>
      <c r="WXL32" s="733"/>
      <c r="WXM32" s="733"/>
      <c r="WXN32" s="733"/>
      <c r="WXO32" s="733"/>
      <c r="WXP32" s="733"/>
      <c r="WXQ32" s="733"/>
      <c r="WXR32" s="733"/>
      <c r="WXS32" s="733"/>
      <c r="WXT32" s="733"/>
      <c r="WXU32" s="733"/>
      <c r="WXV32" s="733"/>
      <c r="WXW32" s="733"/>
      <c r="WXX32" s="733"/>
      <c r="WXY32" s="733"/>
      <c r="WXZ32" s="733"/>
      <c r="WYA32" s="733"/>
      <c r="WYB32" s="733"/>
      <c r="WYC32" s="733"/>
      <c r="WYD32" s="733"/>
      <c r="WYE32" s="733"/>
      <c r="WYF32" s="733"/>
      <c r="WYG32" s="733"/>
      <c r="WYH32" s="733"/>
      <c r="WYI32" s="733"/>
      <c r="WYJ32" s="733"/>
      <c r="WYK32" s="733"/>
      <c r="WYL32" s="733"/>
      <c r="WYM32" s="733"/>
      <c r="WYN32" s="733"/>
      <c r="WYO32" s="733"/>
      <c r="WYP32" s="733"/>
      <c r="WYQ32" s="733"/>
      <c r="WYR32" s="733"/>
      <c r="WYS32" s="733"/>
      <c r="WYT32" s="733"/>
      <c r="WYU32" s="733"/>
      <c r="WYV32" s="733"/>
      <c r="WYW32" s="733"/>
      <c r="WYX32" s="733"/>
      <c r="WYY32" s="733"/>
      <c r="WYZ32" s="733"/>
      <c r="WZA32" s="733"/>
      <c r="WZB32" s="733"/>
      <c r="WZC32" s="733"/>
      <c r="WZD32" s="733"/>
      <c r="WZE32" s="733"/>
      <c r="WZF32" s="733"/>
      <c r="WZG32" s="733"/>
      <c r="WZH32" s="733"/>
      <c r="WZI32" s="733"/>
      <c r="WZJ32" s="733"/>
      <c r="WZK32" s="733"/>
      <c r="WZL32" s="733"/>
      <c r="WZM32" s="733"/>
      <c r="WZN32" s="733"/>
      <c r="WZO32" s="733"/>
      <c r="WZP32" s="733"/>
      <c r="WZQ32" s="733"/>
      <c r="WZR32" s="733"/>
      <c r="WZS32" s="733"/>
      <c r="WZT32" s="733"/>
      <c r="WZU32" s="733"/>
      <c r="WZV32" s="733"/>
      <c r="WZW32" s="733"/>
      <c r="WZX32" s="733"/>
      <c r="WZY32" s="733"/>
      <c r="WZZ32" s="733"/>
      <c r="XAA32" s="733"/>
      <c r="XAB32" s="733"/>
      <c r="XAC32" s="733"/>
      <c r="XAD32" s="733"/>
      <c r="XAE32" s="733"/>
      <c r="XAF32" s="733"/>
      <c r="XAG32" s="733"/>
      <c r="XAH32" s="733"/>
      <c r="XAI32" s="733"/>
      <c r="XAJ32" s="733"/>
      <c r="XAK32" s="733"/>
      <c r="XAL32" s="733"/>
      <c r="XAM32" s="733"/>
      <c r="XAN32" s="733"/>
      <c r="XAO32" s="733"/>
      <c r="XAP32" s="733"/>
      <c r="XAQ32" s="733"/>
      <c r="XAR32" s="733"/>
      <c r="XAS32" s="733"/>
      <c r="XAT32" s="733"/>
      <c r="XAU32" s="733"/>
      <c r="XAV32" s="733"/>
      <c r="XAW32" s="733"/>
      <c r="XAX32" s="733"/>
      <c r="XAY32" s="733"/>
      <c r="XAZ32" s="733"/>
      <c r="XBA32" s="733"/>
      <c r="XBB32" s="733"/>
      <c r="XBC32" s="733"/>
      <c r="XBD32" s="733"/>
      <c r="XBE32" s="733"/>
      <c r="XBF32" s="733"/>
      <c r="XBG32" s="733"/>
      <c r="XBH32" s="733"/>
      <c r="XBI32" s="733"/>
      <c r="XBJ32" s="733"/>
      <c r="XBK32" s="733"/>
      <c r="XBL32" s="733"/>
      <c r="XBM32" s="733"/>
      <c r="XBN32" s="733"/>
      <c r="XBO32" s="733"/>
      <c r="XBP32" s="733"/>
      <c r="XBQ32" s="733"/>
      <c r="XBR32" s="733"/>
      <c r="XBS32" s="733"/>
      <c r="XBT32" s="733"/>
      <c r="XBU32" s="733"/>
      <c r="XBV32" s="733"/>
      <c r="XBW32" s="733"/>
      <c r="XBX32" s="733"/>
      <c r="XBY32" s="733"/>
      <c r="XBZ32" s="733"/>
      <c r="XCA32" s="733"/>
      <c r="XCB32" s="733"/>
      <c r="XCC32" s="733"/>
      <c r="XCD32" s="733"/>
      <c r="XCE32" s="733"/>
      <c r="XCF32" s="733"/>
      <c r="XCG32" s="733"/>
      <c r="XCH32" s="733"/>
      <c r="XCI32" s="733"/>
      <c r="XCJ32" s="733"/>
      <c r="XCK32" s="733"/>
      <c r="XCL32" s="733"/>
      <c r="XCM32" s="733"/>
      <c r="XCN32" s="733"/>
      <c r="XCO32" s="733"/>
      <c r="XCP32" s="733"/>
      <c r="XCQ32" s="733"/>
      <c r="XCR32" s="733"/>
      <c r="XCS32" s="733"/>
      <c r="XCT32" s="733"/>
      <c r="XCU32" s="733"/>
      <c r="XCV32" s="733"/>
      <c r="XCW32" s="733"/>
      <c r="XCX32" s="733"/>
      <c r="XCY32" s="733"/>
      <c r="XCZ32" s="733"/>
      <c r="XDA32" s="733"/>
      <c r="XDB32" s="733"/>
      <c r="XDC32" s="733"/>
      <c r="XDD32" s="733"/>
      <c r="XDE32" s="733"/>
      <c r="XDF32" s="733"/>
      <c r="XDG32" s="733"/>
      <c r="XDH32" s="733"/>
      <c r="XDI32" s="733"/>
      <c r="XDJ32" s="733"/>
      <c r="XDK32" s="733"/>
      <c r="XDL32" s="733"/>
      <c r="XDM32" s="733"/>
      <c r="XDN32" s="733"/>
      <c r="XDO32" s="733"/>
      <c r="XDP32" s="733"/>
      <c r="XDQ32" s="733"/>
      <c r="XDR32" s="733"/>
      <c r="XDS32" s="733"/>
      <c r="XDT32" s="733"/>
      <c r="XDU32" s="733"/>
      <c r="XDV32" s="733"/>
      <c r="XDW32" s="733"/>
      <c r="XDX32" s="733"/>
      <c r="XDY32" s="733"/>
      <c r="XDZ32" s="733"/>
      <c r="XEA32" s="733"/>
      <c r="XEB32" s="733"/>
      <c r="XEC32" s="733"/>
      <c r="XED32" s="733"/>
      <c r="XEE32" s="733"/>
      <c r="XEF32" s="733"/>
      <c r="XEG32" s="733"/>
      <c r="XEH32" s="733"/>
      <c r="XEI32" s="733"/>
      <c r="XEJ32" s="733"/>
      <c r="XEK32" s="733"/>
      <c r="XEL32" s="733"/>
      <c r="XEM32" s="733"/>
      <c r="XEN32" s="733"/>
      <c r="XEO32" s="733"/>
      <c r="XEP32" s="733"/>
      <c r="XEQ32" s="733"/>
      <c r="XER32" s="733"/>
      <c r="XES32" s="733"/>
      <c r="XET32" s="733"/>
      <c r="XEU32" s="733"/>
      <c r="XEV32" s="733"/>
      <c r="XEW32" s="733"/>
      <c r="XEX32" s="733"/>
      <c r="XEY32" s="733"/>
      <c r="XEZ32" s="733"/>
      <c r="XFA32" s="733"/>
      <c r="XFB32" s="733"/>
      <c r="XFC32" s="733"/>
      <c r="XFD32" s="733"/>
    </row>
    <row r="33" spans="1:16384" ht="15">
      <c r="A33" s="420">
        <v>3</v>
      </c>
      <c r="B33" s="606" t="s">
        <v>969</v>
      </c>
      <c r="C33" s="607"/>
      <c r="D33" s="607"/>
      <c r="E33" s="607"/>
      <c r="F33" s="608"/>
    </row>
    <row r="34" spans="1:16384">
      <c r="A34" s="424"/>
      <c r="B34" s="161" t="s">
        <v>1053</v>
      </c>
      <c r="C34" s="424" t="s">
        <v>166</v>
      </c>
      <c r="D34" s="424" t="s">
        <v>783</v>
      </c>
      <c r="E34" s="144">
        <f>'Locomotive Productions'!G24</f>
        <v>0</v>
      </c>
      <c r="F34" s="144">
        <f>'Locomotive Productions'!H24</f>
        <v>0</v>
      </c>
    </row>
    <row r="35" spans="1:16384">
      <c r="A35" s="733"/>
      <c r="B35" s="733"/>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c r="BC35" s="733"/>
      <c r="BD35" s="733"/>
      <c r="BE35" s="733"/>
      <c r="BF35" s="733"/>
      <c r="BG35" s="733"/>
      <c r="BH35" s="733"/>
      <c r="BI35" s="733"/>
      <c r="BJ35" s="733"/>
      <c r="BK35" s="733"/>
      <c r="BL35" s="733"/>
      <c r="BM35" s="733"/>
      <c r="BN35" s="733"/>
      <c r="BO35" s="733"/>
      <c r="BP35" s="733"/>
      <c r="BQ35" s="733"/>
      <c r="BR35" s="733"/>
      <c r="BS35" s="733"/>
      <c r="BT35" s="733"/>
      <c r="BU35" s="733"/>
      <c r="BV35" s="733"/>
      <c r="BW35" s="733"/>
      <c r="BX35" s="733"/>
      <c r="BY35" s="733"/>
      <c r="BZ35" s="733"/>
      <c r="CA35" s="733"/>
      <c r="CB35" s="733"/>
      <c r="CC35" s="733"/>
      <c r="CD35" s="733"/>
      <c r="CE35" s="733"/>
      <c r="CF35" s="733"/>
      <c r="CG35" s="733"/>
      <c r="CH35" s="733"/>
      <c r="CI35" s="733"/>
      <c r="CJ35" s="733"/>
      <c r="CK35" s="733"/>
      <c r="CL35" s="733"/>
      <c r="CM35" s="733"/>
      <c r="CN35" s="733"/>
      <c r="CO35" s="733"/>
      <c r="CP35" s="733"/>
      <c r="CQ35" s="733"/>
      <c r="CR35" s="733"/>
      <c r="CS35" s="733"/>
      <c r="CT35" s="733"/>
      <c r="CU35" s="733"/>
      <c r="CV35" s="733"/>
      <c r="CW35" s="733"/>
      <c r="CX35" s="733"/>
      <c r="CY35" s="733"/>
      <c r="CZ35" s="733"/>
      <c r="DA35" s="733"/>
      <c r="DB35" s="733"/>
      <c r="DC35" s="733"/>
      <c r="DD35" s="733"/>
      <c r="DE35" s="733"/>
      <c r="DF35" s="733"/>
      <c r="DG35" s="733"/>
      <c r="DH35" s="733"/>
      <c r="DI35" s="733"/>
      <c r="DJ35" s="733"/>
      <c r="DK35" s="733"/>
      <c r="DL35" s="733"/>
      <c r="DM35" s="733"/>
      <c r="DN35" s="733"/>
      <c r="DO35" s="733"/>
      <c r="DP35" s="733"/>
      <c r="DQ35" s="733"/>
      <c r="DR35" s="733"/>
      <c r="DS35" s="733"/>
      <c r="DT35" s="733"/>
      <c r="DU35" s="733"/>
      <c r="DV35" s="733"/>
      <c r="DW35" s="733"/>
      <c r="DX35" s="733"/>
      <c r="DY35" s="733"/>
      <c r="DZ35" s="733"/>
      <c r="EA35" s="733"/>
      <c r="EB35" s="733"/>
      <c r="EC35" s="733"/>
      <c r="ED35" s="733"/>
      <c r="EE35" s="733"/>
      <c r="EF35" s="733"/>
      <c r="EG35" s="733"/>
      <c r="EH35" s="733"/>
      <c r="EI35" s="733"/>
      <c r="EJ35" s="733"/>
      <c r="EK35" s="733"/>
      <c r="EL35" s="733"/>
      <c r="EM35" s="733"/>
      <c r="EN35" s="733"/>
      <c r="EO35" s="733"/>
      <c r="EP35" s="733"/>
      <c r="EQ35" s="733"/>
      <c r="ER35" s="733"/>
      <c r="ES35" s="733"/>
      <c r="ET35" s="733"/>
      <c r="EU35" s="733"/>
      <c r="EV35" s="733"/>
      <c r="EW35" s="733"/>
      <c r="EX35" s="733"/>
      <c r="EY35" s="733"/>
      <c r="EZ35" s="733"/>
      <c r="FA35" s="733"/>
      <c r="FB35" s="733"/>
      <c r="FC35" s="733"/>
      <c r="FD35" s="733"/>
      <c r="FE35" s="733"/>
      <c r="FF35" s="733"/>
      <c r="FG35" s="733"/>
      <c r="FH35" s="733"/>
      <c r="FI35" s="733"/>
      <c r="FJ35" s="733"/>
      <c r="FK35" s="733"/>
      <c r="FL35" s="733"/>
      <c r="FM35" s="733"/>
      <c r="FN35" s="733"/>
      <c r="FO35" s="733"/>
      <c r="FP35" s="733"/>
      <c r="FQ35" s="733"/>
      <c r="FR35" s="733"/>
      <c r="FS35" s="733"/>
      <c r="FT35" s="733"/>
      <c r="FU35" s="733"/>
      <c r="FV35" s="733"/>
      <c r="FW35" s="733"/>
      <c r="FX35" s="733"/>
      <c r="FY35" s="733"/>
      <c r="FZ35" s="733"/>
      <c r="GA35" s="733"/>
      <c r="GB35" s="733"/>
      <c r="GC35" s="733"/>
      <c r="GD35" s="733"/>
      <c r="GE35" s="733"/>
      <c r="GF35" s="733"/>
      <c r="GG35" s="733"/>
      <c r="GH35" s="733"/>
      <c r="GI35" s="733"/>
      <c r="GJ35" s="733"/>
      <c r="GK35" s="733"/>
      <c r="GL35" s="733"/>
      <c r="GM35" s="733"/>
      <c r="GN35" s="733"/>
      <c r="GO35" s="733"/>
      <c r="GP35" s="733"/>
      <c r="GQ35" s="733"/>
      <c r="GR35" s="733"/>
      <c r="GS35" s="733"/>
      <c r="GT35" s="733"/>
      <c r="GU35" s="733"/>
      <c r="GV35" s="733"/>
      <c r="GW35" s="733"/>
      <c r="GX35" s="733"/>
      <c r="GY35" s="733"/>
      <c r="GZ35" s="733"/>
      <c r="HA35" s="733"/>
      <c r="HB35" s="733"/>
      <c r="HC35" s="733"/>
      <c r="HD35" s="733"/>
      <c r="HE35" s="733"/>
      <c r="HF35" s="733"/>
      <c r="HG35" s="733"/>
      <c r="HH35" s="733"/>
      <c r="HI35" s="733"/>
      <c r="HJ35" s="733"/>
      <c r="HK35" s="733"/>
      <c r="HL35" s="733"/>
      <c r="HM35" s="733"/>
      <c r="HN35" s="733"/>
      <c r="HO35" s="733"/>
      <c r="HP35" s="733"/>
      <c r="HQ35" s="733"/>
      <c r="HR35" s="733"/>
      <c r="HS35" s="733"/>
      <c r="HT35" s="733"/>
      <c r="HU35" s="733"/>
      <c r="HV35" s="733"/>
      <c r="HW35" s="733"/>
      <c r="HX35" s="733"/>
      <c r="HY35" s="733"/>
      <c r="HZ35" s="733"/>
      <c r="IA35" s="733"/>
      <c r="IB35" s="733"/>
      <c r="IC35" s="733"/>
      <c r="ID35" s="733"/>
      <c r="IE35" s="733"/>
      <c r="IF35" s="733"/>
      <c r="IG35" s="733"/>
      <c r="IH35" s="733"/>
      <c r="II35" s="733"/>
      <c r="IJ35" s="733"/>
      <c r="IK35" s="733"/>
      <c r="IL35" s="733"/>
      <c r="IM35" s="733"/>
      <c r="IN35" s="733"/>
      <c r="IO35" s="733"/>
      <c r="IP35" s="733"/>
      <c r="IQ35" s="733"/>
      <c r="IR35" s="733"/>
      <c r="IS35" s="733"/>
      <c r="IT35" s="733"/>
      <c r="IU35" s="733"/>
      <c r="IV35" s="733"/>
      <c r="IW35" s="733"/>
      <c r="IX35" s="733"/>
      <c r="IY35" s="733"/>
      <c r="IZ35" s="733"/>
      <c r="JA35" s="733"/>
      <c r="JB35" s="733"/>
      <c r="JC35" s="733"/>
      <c r="JD35" s="733"/>
      <c r="JE35" s="733"/>
      <c r="JF35" s="733"/>
      <c r="JG35" s="733"/>
      <c r="JH35" s="733"/>
      <c r="JI35" s="733"/>
      <c r="JJ35" s="733"/>
      <c r="JK35" s="733"/>
      <c r="JL35" s="733"/>
      <c r="JM35" s="733"/>
      <c r="JN35" s="733"/>
      <c r="JO35" s="733"/>
      <c r="JP35" s="733"/>
      <c r="JQ35" s="733"/>
      <c r="JR35" s="733"/>
      <c r="JS35" s="733"/>
      <c r="JT35" s="733"/>
      <c r="JU35" s="733"/>
      <c r="JV35" s="733"/>
      <c r="JW35" s="733"/>
      <c r="JX35" s="733"/>
      <c r="JY35" s="733"/>
      <c r="JZ35" s="733"/>
      <c r="KA35" s="733"/>
      <c r="KB35" s="733"/>
      <c r="KC35" s="733"/>
      <c r="KD35" s="733"/>
      <c r="KE35" s="733"/>
      <c r="KF35" s="733"/>
      <c r="KG35" s="733"/>
      <c r="KH35" s="733"/>
      <c r="KI35" s="733"/>
      <c r="KJ35" s="733"/>
      <c r="KK35" s="733"/>
      <c r="KL35" s="733"/>
      <c r="KM35" s="733"/>
      <c r="KN35" s="733"/>
      <c r="KO35" s="733"/>
      <c r="KP35" s="733"/>
      <c r="KQ35" s="733"/>
      <c r="KR35" s="733"/>
      <c r="KS35" s="733"/>
      <c r="KT35" s="733"/>
      <c r="KU35" s="733"/>
      <c r="KV35" s="733"/>
      <c r="KW35" s="733"/>
      <c r="KX35" s="733"/>
      <c r="KY35" s="733"/>
      <c r="KZ35" s="733"/>
      <c r="LA35" s="733"/>
      <c r="LB35" s="733"/>
      <c r="LC35" s="733"/>
      <c r="LD35" s="733"/>
      <c r="LE35" s="733"/>
      <c r="LF35" s="733"/>
      <c r="LG35" s="733"/>
      <c r="LH35" s="733"/>
      <c r="LI35" s="733"/>
      <c r="LJ35" s="733"/>
      <c r="LK35" s="733"/>
      <c r="LL35" s="733"/>
      <c r="LM35" s="733"/>
      <c r="LN35" s="733"/>
      <c r="LO35" s="733"/>
      <c r="LP35" s="733"/>
      <c r="LQ35" s="733"/>
      <c r="LR35" s="733"/>
      <c r="LS35" s="733"/>
      <c r="LT35" s="733"/>
      <c r="LU35" s="733"/>
      <c r="LV35" s="733"/>
      <c r="LW35" s="733"/>
      <c r="LX35" s="733"/>
      <c r="LY35" s="733"/>
      <c r="LZ35" s="733"/>
      <c r="MA35" s="733"/>
      <c r="MB35" s="733"/>
      <c r="MC35" s="733"/>
      <c r="MD35" s="733"/>
      <c r="ME35" s="733"/>
      <c r="MF35" s="733"/>
      <c r="MG35" s="733"/>
      <c r="MH35" s="733"/>
      <c r="MI35" s="733"/>
      <c r="MJ35" s="733"/>
      <c r="MK35" s="733"/>
      <c r="ML35" s="733"/>
      <c r="MM35" s="733"/>
      <c r="MN35" s="733"/>
      <c r="MO35" s="733"/>
      <c r="MP35" s="733"/>
      <c r="MQ35" s="733"/>
      <c r="MR35" s="733"/>
      <c r="MS35" s="733"/>
      <c r="MT35" s="733"/>
      <c r="MU35" s="733"/>
      <c r="MV35" s="733"/>
      <c r="MW35" s="733"/>
      <c r="MX35" s="733"/>
      <c r="MY35" s="733"/>
      <c r="MZ35" s="733"/>
      <c r="NA35" s="733"/>
      <c r="NB35" s="733"/>
      <c r="NC35" s="733"/>
      <c r="ND35" s="733"/>
      <c r="NE35" s="733"/>
      <c r="NF35" s="733"/>
      <c r="NG35" s="733"/>
      <c r="NH35" s="733"/>
      <c r="NI35" s="733"/>
      <c r="NJ35" s="733"/>
      <c r="NK35" s="733"/>
      <c r="NL35" s="733"/>
      <c r="NM35" s="733"/>
      <c r="NN35" s="733"/>
      <c r="NO35" s="733"/>
      <c r="NP35" s="733"/>
      <c r="NQ35" s="733"/>
      <c r="NR35" s="733"/>
      <c r="NS35" s="733"/>
      <c r="NT35" s="733"/>
      <c r="NU35" s="733"/>
      <c r="NV35" s="733"/>
      <c r="NW35" s="733"/>
      <c r="NX35" s="733"/>
      <c r="NY35" s="733"/>
      <c r="NZ35" s="733"/>
      <c r="OA35" s="733"/>
      <c r="OB35" s="733"/>
      <c r="OC35" s="733"/>
      <c r="OD35" s="733"/>
      <c r="OE35" s="733"/>
      <c r="OF35" s="733"/>
      <c r="OG35" s="733"/>
      <c r="OH35" s="733"/>
      <c r="OI35" s="733"/>
      <c r="OJ35" s="733"/>
      <c r="OK35" s="733"/>
      <c r="OL35" s="733"/>
      <c r="OM35" s="733"/>
      <c r="ON35" s="733"/>
      <c r="OO35" s="733"/>
      <c r="OP35" s="733"/>
      <c r="OQ35" s="733"/>
      <c r="OR35" s="733"/>
      <c r="OS35" s="733"/>
      <c r="OT35" s="733"/>
      <c r="OU35" s="733"/>
      <c r="OV35" s="733"/>
      <c r="OW35" s="733"/>
      <c r="OX35" s="733"/>
      <c r="OY35" s="733"/>
      <c r="OZ35" s="733"/>
      <c r="PA35" s="733"/>
      <c r="PB35" s="733"/>
      <c r="PC35" s="733"/>
      <c r="PD35" s="733"/>
      <c r="PE35" s="733"/>
      <c r="PF35" s="733"/>
      <c r="PG35" s="733"/>
      <c r="PH35" s="733"/>
      <c r="PI35" s="733"/>
      <c r="PJ35" s="733"/>
      <c r="PK35" s="733"/>
      <c r="PL35" s="733"/>
      <c r="PM35" s="733"/>
      <c r="PN35" s="733"/>
      <c r="PO35" s="733"/>
      <c r="PP35" s="733"/>
      <c r="PQ35" s="733"/>
      <c r="PR35" s="733"/>
      <c r="PS35" s="733"/>
      <c r="PT35" s="733"/>
      <c r="PU35" s="733"/>
      <c r="PV35" s="733"/>
      <c r="PW35" s="733"/>
      <c r="PX35" s="733"/>
      <c r="PY35" s="733"/>
      <c r="PZ35" s="733"/>
      <c r="QA35" s="733"/>
      <c r="QB35" s="733"/>
      <c r="QC35" s="733"/>
      <c r="QD35" s="733"/>
      <c r="QE35" s="733"/>
      <c r="QF35" s="733"/>
      <c r="QG35" s="733"/>
      <c r="QH35" s="733"/>
      <c r="QI35" s="733"/>
      <c r="QJ35" s="733"/>
      <c r="QK35" s="733"/>
      <c r="QL35" s="733"/>
      <c r="QM35" s="733"/>
      <c r="QN35" s="733"/>
      <c r="QO35" s="733"/>
      <c r="QP35" s="733"/>
      <c r="QQ35" s="733"/>
      <c r="QR35" s="733"/>
      <c r="QS35" s="733"/>
      <c r="QT35" s="733"/>
      <c r="QU35" s="733"/>
      <c r="QV35" s="733"/>
      <c r="QW35" s="733"/>
      <c r="QX35" s="733"/>
      <c r="QY35" s="733"/>
      <c r="QZ35" s="733"/>
      <c r="RA35" s="733"/>
      <c r="RB35" s="733"/>
      <c r="RC35" s="733"/>
      <c r="RD35" s="733"/>
      <c r="RE35" s="733"/>
      <c r="RF35" s="733"/>
      <c r="RG35" s="733"/>
      <c r="RH35" s="733"/>
      <c r="RI35" s="733"/>
      <c r="RJ35" s="733"/>
      <c r="RK35" s="733"/>
      <c r="RL35" s="733"/>
      <c r="RM35" s="733"/>
      <c r="RN35" s="733"/>
      <c r="RO35" s="733"/>
      <c r="RP35" s="733"/>
      <c r="RQ35" s="733"/>
      <c r="RR35" s="733"/>
      <c r="RS35" s="733"/>
      <c r="RT35" s="733"/>
      <c r="RU35" s="733"/>
      <c r="RV35" s="733"/>
      <c r="RW35" s="733"/>
      <c r="RX35" s="733"/>
      <c r="RY35" s="733"/>
      <c r="RZ35" s="733"/>
      <c r="SA35" s="733"/>
      <c r="SB35" s="733"/>
      <c r="SC35" s="733"/>
      <c r="SD35" s="733"/>
      <c r="SE35" s="733"/>
      <c r="SF35" s="733"/>
      <c r="SG35" s="733"/>
      <c r="SH35" s="733"/>
      <c r="SI35" s="733"/>
      <c r="SJ35" s="733"/>
      <c r="SK35" s="733"/>
      <c r="SL35" s="733"/>
      <c r="SM35" s="733"/>
      <c r="SN35" s="733"/>
      <c r="SO35" s="733"/>
      <c r="SP35" s="733"/>
      <c r="SQ35" s="733"/>
      <c r="SR35" s="733"/>
      <c r="SS35" s="733"/>
      <c r="ST35" s="733"/>
      <c r="SU35" s="733"/>
      <c r="SV35" s="733"/>
      <c r="SW35" s="733"/>
      <c r="SX35" s="733"/>
      <c r="SY35" s="733"/>
      <c r="SZ35" s="733"/>
      <c r="TA35" s="733"/>
      <c r="TB35" s="733"/>
      <c r="TC35" s="733"/>
      <c r="TD35" s="733"/>
      <c r="TE35" s="733"/>
      <c r="TF35" s="733"/>
      <c r="TG35" s="733"/>
      <c r="TH35" s="733"/>
      <c r="TI35" s="733"/>
      <c r="TJ35" s="733"/>
      <c r="TK35" s="733"/>
      <c r="TL35" s="733"/>
      <c r="TM35" s="733"/>
      <c r="TN35" s="733"/>
      <c r="TO35" s="733"/>
      <c r="TP35" s="733"/>
      <c r="TQ35" s="733"/>
      <c r="TR35" s="733"/>
      <c r="TS35" s="733"/>
      <c r="TT35" s="733"/>
      <c r="TU35" s="733"/>
      <c r="TV35" s="733"/>
      <c r="TW35" s="733"/>
      <c r="TX35" s="733"/>
      <c r="TY35" s="733"/>
      <c r="TZ35" s="733"/>
      <c r="UA35" s="733"/>
      <c r="UB35" s="733"/>
      <c r="UC35" s="733"/>
      <c r="UD35" s="733"/>
      <c r="UE35" s="733"/>
      <c r="UF35" s="733"/>
      <c r="UG35" s="733"/>
      <c r="UH35" s="733"/>
      <c r="UI35" s="733"/>
      <c r="UJ35" s="733"/>
      <c r="UK35" s="733"/>
      <c r="UL35" s="733"/>
      <c r="UM35" s="733"/>
      <c r="UN35" s="733"/>
      <c r="UO35" s="733"/>
      <c r="UP35" s="733"/>
      <c r="UQ35" s="733"/>
      <c r="UR35" s="733"/>
      <c r="US35" s="733"/>
      <c r="UT35" s="733"/>
      <c r="UU35" s="733"/>
      <c r="UV35" s="733"/>
      <c r="UW35" s="733"/>
      <c r="UX35" s="733"/>
      <c r="UY35" s="733"/>
      <c r="UZ35" s="733"/>
      <c r="VA35" s="733"/>
      <c r="VB35" s="733"/>
      <c r="VC35" s="733"/>
      <c r="VD35" s="733"/>
      <c r="VE35" s="733"/>
      <c r="VF35" s="733"/>
      <c r="VG35" s="733"/>
      <c r="VH35" s="733"/>
      <c r="VI35" s="733"/>
      <c r="VJ35" s="733"/>
      <c r="VK35" s="733"/>
      <c r="VL35" s="733"/>
      <c r="VM35" s="733"/>
      <c r="VN35" s="733"/>
      <c r="VO35" s="733"/>
      <c r="VP35" s="733"/>
      <c r="VQ35" s="733"/>
      <c r="VR35" s="733"/>
      <c r="VS35" s="733"/>
      <c r="VT35" s="733"/>
      <c r="VU35" s="733"/>
      <c r="VV35" s="733"/>
      <c r="VW35" s="733"/>
      <c r="VX35" s="733"/>
      <c r="VY35" s="733"/>
      <c r="VZ35" s="733"/>
      <c r="WA35" s="733"/>
      <c r="WB35" s="733"/>
      <c r="WC35" s="733"/>
      <c r="WD35" s="733"/>
      <c r="WE35" s="733"/>
      <c r="WF35" s="733"/>
      <c r="WG35" s="733"/>
      <c r="WH35" s="733"/>
      <c r="WI35" s="733"/>
      <c r="WJ35" s="733"/>
      <c r="WK35" s="733"/>
      <c r="WL35" s="733"/>
      <c r="WM35" s="733"/>
      <c r="WN35" s="733"/>
      <c r="WO35" s="733"/>
      <c r="WP35" s="733"/>
      <c r="WQ35" s="733"/>
      <c r="WR35" s="733"/>
      <c r="WS35" s="733"/>
      <c r="WT35" s="733"/>
      <c r="WU35" s="733"/>
      <c r="WV35" s="733"/>
      <c r="WW35" s="733"/>
      <c r="WX35" s="733"/>
      <c r="WY35" s="733"/>
      <c r="WZ35" s="733"/>
      <c r="XA35" s="733"/>
      <c r="XB35" s="733"/>
      <c r="XC35" s="733"/>
      <c r="XD35" s="733"/>
      <c r="XE35" s="733"/>
      <c r="XF35" s="733"/>
      <c r="XG35" s="733"/>
      <c r="XH35" s="733"/>
      <c r="XI35" s="733"/>
      <c r="XJ35" s="733"/>
      <c r="XK35" s="733"/>
      <c r="XL35" s="733"/>
      <c r="XM35" s="733"/>
      <c r="XN35" s="733"/>
      <c r="XO35" s="733"/>
      <c r="XP35" s="733"/>
      <c r="XQ35" s="733"/>
      <c r="XR35" s="733"/>
      <c r="XS35" s="733"/>
      <c r="XT35" s="733"/>
      <c r="XU35" s="733"/>
      <c r="XV35" s="733"/>
      <c r="XW35" s="733"/>
      <c r="XX35" s="733"/>
      <c r="XY35" s="733"/>
      <c r="XZ35" s="733"/>
      <c r="YA35" s="733"/>
      <c r="YB35" s="733"/>
      <c r="YC35" s="733"/>
      <c r="YD35" s="733"/>
      <c r="YE35" s="733"/>
      <c r="YF35" s="733"/>
      <c r="YG35" s="733"/>
      <c r="YH35" s="733"/>
      <c r="YI35" s="733"/>
      <c r="YJ35" s="733"/>
      <c r="YK35" s="733"/>
      <c r="YL35" s="733"/>
      <c r="YM35" s="733"/>
      <c r="YN35" s="733"/>
      <c r="YO35" s="733"/>
      <c r="YP35" s="733"/>
      <c r="YQ35" s="733"/>
      <c r="YR35" s="733"/>
      <c r="YS35" s="733"/>
      <c r="YT35" s="733"/>
      <c r="YU35" s="733"/>
      <c r="YV35" s="733"/>
      <c r="YW35" s="733"/>
      <c r="YX35" s="733"/>
      <c r="YY35" s="733"/>
      <c r="YZ35" s="733"/>
      <c r="ZA35" s="733"/>
      <c r="ZB35" s="733"/>
      <c r="ZC35" s="733"/>
      <c r="ZD35" s="733"/>
      <c r="ZE35" s="733"/>
      <c r="ZF35" s="733"/>
      <c r="ZG35" s="733"/>
      <c r="ZH35" s="733"/>
      <c r="ZI35" s="733"/>
      <c r="ZJ35" s="733"/>
      <c r="ZK35" s="733"/>
      <c r="ZL35" s="733"/>
      <c r="ZM35" s="733"/>
      <c r="ZN35" s="733"/>
      <c r="ZO35" s="733"/>
      <c r="ZP35" s="733"/>
      <c r="ZQ35" s="733"/>
      <c r="ZR35" s="733"/>
      <c r="ZS35" s="733"/>
      <c r="ZT35" s="733"/>
      <c r="ZU35" s="733"/>
      <c r="ZV35" s="733"/>
      <c r="ZW35" s="733"/>
      <c r="ZX35" s="733"/>
      <c r="ZY35" s="733"/>
      <c r="ZZ35" s="733"/>
      <c r="AAA35" s="733"/>
      <c r="AAB35" s="733"/>
      <c r="AAC35" s="733"/>
      <c r="AAD35" s="733"/>
      <c r="AAE35" s="733"/>
      <c r="AAF35" s="733"/>
      <c r="AAG35" s="733"/>
      <c r="AAH35" s="733"/>
      <c r="AAI35" s="733"/>
      <c r="AAJ35" s="733"/>
      <c r="AAK35" s="733"/>
      <c r="AAL35" s="733"/>
      <c r="AAM35" s="733"/>
      <c r="AAN35" s="733"/>
      <c r="AAO35" s="733"/>
      <c r="AAP35" s="733"/>
      <c r="AAQ35" s="733"/>
      <c r="AAR35" s="733"/>
      <c r="AAS35" s="733"/>
      <c r="AAT35" s="733"/>
      <c r="AAU35" s="733"/>
      <c r="AAV35" s="733"/>
      <c r="AAW35" s="733"/>
      <c r="AAX35" s="733"/>
      <c r="AAY35" s="733"/>
      <c r="AAZ35" s="733"/>
      <c r="ABA35" s="733"/>
      <c r="ABB35" s="733"/>
      <c r="ABC35" s="733"/>
      <c r="ABD35" s="733"/>
      <c r="ABE35" s="733"/>
      <c r="ABF35" s="733"/>
      <c r="ABG35" s="733"/>
      <c r="ABH35" s="733"/>
      <c r="ABI35" s="733"/>
      <c r="ABJ35" s="733"/>
      <c r="ABK35" s="733"/>
      <c r="ABL35" s="733"/>
      <c r="ABM35" s="733"/>
      <c r="ABN35" s="733"/>
      <c r="ABO35" s="733"/>
      <c r="ABP35" s="733"/>
      <c r="ABQ35" s="733"/>
      <c r="ABR35" s="733"/>
      <c r="ABS35" s="733"/>
      <c r="ABT35" s="733"/>
      <c r="ABU35" s="733"/>
      <c r="ABV35" s="733"/>
      <c r="ABW35" s="733"/>
      <c r="ABX35" s="733"/>
      <c r="ABY35" s="733"/>
      <c r="ABZ35" s="733"/>
      <c r="ACA35" s="733"/>
      <c r="ACB35" s="733"/>
      <c r="ACC35" s="733"/>
      <c r="ACD35" s="733"/>
      <c r="ACE35" s="733"/>
      <c r="ACF35" s="733"/>
      <c r="ACG35" s="733"/>
      <c r="ACH35" s="733"/>
      <c r="ACI35" s="733"/>
      <c r="ACJ35" s="733"/>
      <c r="ACK35" s="733"/>
      <c r="ACL35" s="733"/>
      <c r="ACM35" s="733"/>
      <c r="ACN35" s="733"/>
      <c r="ACO35" s="733"/>
      <c r="ACP35" s="733"/>
      <c r="ACQ35" s="733"/>
      <c r="ACR35" s="733"/>
      <c r="ACS35" s="733"/>
      <c r="ACT35" s="733"/>
      <c r="ACU35" s="733"/>
      <c r="ACV35" s="733"/>
      <c r="ACW35" s="733"/>
      <c r="ACX35" s="733"/>
      <c r="ACY35" s="733"/>
      <c r="ACZ35" s="733"/>
      <c r="ADA35" s="733"/>
      <c r="ADB35" s="733"/>
      <c r="ADC35" s="733"/>
      <c r="ADD35" s="733"/>
      <c r="ADE35" s="733"/>
      <c r="ADF35" s="733"/>
      <c r="ADG35" s="733"/>
      <c r="ADH35" s="733"/>
      <c r="ADI35" s="733"/>
      <c r="ADJ35" s="733"/>
      <c r="ADK35" s="733"/>
      <c r="ADL35" s="733"/>
      <c r="ADM35" s="733"/>
      <c r="ADN35" s="733"/>
      <c r="ADO35" s="733"/>
      <c r="ADP35" s="733"/>
      <c r="ADQ35" s="733"/>
      <c r="ADR35" s="733"/>
      <c r="ADS35" s="733"/>
      <c r="ADT35" s="733"/>
      <c r="ADU35" s="733"/>
      <c r="ADV35" s="733"/>
      <c r="ADW35" s="733"/>
      <c r="ADX35" s="733"/>
      <c r="ADY35" s="733"/>
      <c r="ADZ35" s="733"/>
      <c r="AEA35" s="733"/>
      <c r="AEB35" s="733"/>
      <c r="AEC35" s="733"/>
      <c r="AED35" s="733"/>
      <c r="AEE35" s="733"/>
      <c r="AEF35" s="733"/>
      <c r="AEG35" s="733"/>
      <c r="AEH35" s="733"/>
      <c r="AEI35" s="733"/>
      <c r="AEJ35" s="733"/>
      <c r="AEK35" s="733"/>
      <c r="AEL35" s="733"/>
      <c r="AEM35" s="733"/>
      <c r="AEN35" s="733"/>
      <c r="AEO35" s="733"/>
      <c r="AEP35" s="733"/>
      <c r="AEQ35" s="733"/>
      <c r="AER35" s="733"/>
      <c r="AES35" s="733"/>
      <c r="AET35" s="733"/>
      <c r="AEU35" s="733"/>
      <c r="AEV35" s="733"/>
      <c r="AEW35" s="733"/>
      <c r="AEX35" s="733"/>
      <c r="AEY35" s="733"/>
      <c r="AEZ35" s="733"/>
      <c r="AFA35" s="733"/>
      <c r="AFB35" s="733"/>
      <c r="AFC35" s="733"/>
      <c r="AFD35" s="733"/>
      <c r="AFE35" s="733"/>
      <c r="AFF35" s="733"/>
      <c r="AFG35" s="733"/>
      <c r="AFH35" s="733"/>
      <c r="AFI35" s="733"/>
      <c r="AFJ35" s="733"/>
      <c r="AFK35" s="733"/>
      <c r="AFL35" s="733"/>
      <c r="AFM35" s="733"/>
      <c r="AFN35" s="733"/>
      <c r="AFO35" s="733"/>
      <c r="AFP35" s="733"/>
      <c r="AFQ35" s="733"/>
      <c r="AFR35" s="733"/>
      <c r="AFS35" s="733"/>
      <c r="AFT35" s="733"/>
      <c r="AFU35" s="733"/>
      <c r="AFV35" s="733"/>
      <c r="AFW35" s="733"/>
      <c r="AFX35" s="733"/>
      <c r="AFY35" s="733"/>
      <c r="AFZ35" s="733"/>
      <c r="AGA35" s="733"/>
      <c r="AGB35" s="733"/>
      <c r="AGC35" s="733"/>
      <c r="AGD35" s="733"/>
      <c r="AGE35" s="733"/>
      <c r="AGF35" s="733"/>
      <c r="AGG35" s="733"/>
      <c r="AGH35" s="733"/>
      <c r="AGI35" s="733"/>
      <c r="AGJ35" s="733"/>
      <c r="AGK35" s="733"/>
      <c r="AGL35" s="733"/>
      <c r="AGM35" s="733"/>
      <c r="AGN35" s="733"/>
      <c r="AGO35" s="733"/>
      <c r="AGP35" s="733"/>
      <c r="AGQ35" s="733"/>
      <c r="AGR35" s="733"/>
      <c r="AGS35" s="733"/>
      <c r="AGT35" s="733"/>
      <c r="AGU35" s="733"/>
      <c r="AGV35" s="733"/>
      <c r="AGW35" s="733"/>
      <c r="AGX35" s="733"/>
      <c r="AGY35" s="733"/>
      <c r="AGZ35" s="733"/>
      <c r="AHA35" s="733"/>
      <c r="AHB35" s="733"/>
      <c r="AHC35" s="733"/>
      <c r="AHD35" s="733"/>
      <c r="AHE35" s="733"/>
      <c r="AHF35" s="733"/>
      <c r="AHG35" s="733"/>
      <c r="AHH35" s="733"/>
      <c r="AHI35" s="733"/>
      <c r="AHJ35" s="733"/>
      <c r="AHK35" s="733"/>
      <c r="AHL35" s="733"/>
      <c r="AHM35" s="733"/>
      <c r="AHN35" s="733"/>
      <c r="AHO35" s="733"/>
      <c r="AHP35" s="733"/>
      <c r="AHQ35" s="733"/>
      <c r="AHR35" s="733"/>
      <c r="AHS35" s="733"/>
      <c r="AHT35" s="733"/>
      <c r="AHU35" s="733"/>
      <c r="AHV35" s="733"/>
      <c r="AHW35" s="733"/>
      <c r="AHX35" s="733"/>
      <c r="AHY35" s="733"/>
      <c r="AHZ35" s="733"/>
      <c r="AIA35" s="733"/>
      <c r="AIB35" s="733"/>
      <c r="AIC35" s="733"/>
      <c r="AID35" s="733"/>
      <c r="AIE35" s="733"/>
      <c r="AIF35" s="733"/>
      <c r="AIG35" s="733"/>
      <c r="AIH35" s="733"/>
      <c r="AII35" s="733"/>
      <c r="AIJ35" s="733"/>
      <c r="AIK35" s="733"/>
      <c r="AIL35" s="733"/>
      <c r="AIM35" s="733"/>
      <c r="AIN35" s="733"/>
      <c r="AIO35" s="733"/>
      <c r="AIP35" s="733"/>
      <c r="AIQ35" s="733"/>
      <c r="AIR35" s="733"/>
      <c r="AIS35" s="733"/>
      <c r="AIT35" s="733"/>
      <c r="AIU35" s="733"/>
      <c r="AIV35" s="733"/>
      <c r="AIW35" s="733"/>
      <c r="AIX35" s="733"/>
      <c r="AIY35" s="733"/>
      <c r="AIZ35" s="733"/>
      <c r="AJA35" s="733"/>
      <c r="AJB35" s="733"/>
      <c r="AJC35" s="733"/>
      <c r="AJD35" s="733"/>
      <c r="AJE35" s="733"/>
      <c r="AJF35" s="733"/>
      <c r="AJG35" s="733"/>
      <c r="AJH35" s="733"/>
      <c r="AJI35" s="733"/>
      <c r="AJJ35" s="733"/>
      <c r="AJK35" s="733"/>
      <c r="AJL35" s="733"/>
      <c r="AJM35" s="733"/>
      <c r="AJN35" s="733"/>
      <c r="AJO35" s="733"/>
      <c r="AJP35" s="733"/>
      <c r="AJQ35" s="733"/>
      <c r="AJR35" s="733"/>
      <c r="AJS35" s="733"/>
      <c r="AJT35" s="733"/>
      <c r="AJU35" s="733"/>
      <c r="AJV35" s="733"/>
      <c r="AJW35" s="733"/>
      <c r="AJX35" s="733"/>
      <c r="AJY35" s="733"/>
      <c r="AJZ35" s="733"/>
      <c r="AKA35" s="733"/>
      <c r="AKB35" s="733"/>
      <c r="AKC35" s="733"/>
      <c r="AKD35" s="733"/>
      <c r="AKE35" s="733"/>
      <c r="AKF35" s="733"/>
      <c r="AKG35" s="733"/>
      <c r="AKH35" s="733"/>
      <c r="AKI35" s="733"/>
      <c r="AKJ35" s="733"/>
      <c r="AKK35" s="733"/>
      <c r="AKL35" s="733"/>
      <c r="AKM35" s="733"/>
      <c r="AKN35" s="733"/>
      <c r="AKO35" s="733"/>
      <c r="AKP35" s="733"/>
      <c r="AKQ35" s="733"/>
      <c r="AKR35" s="733"/>
      <c r="AKS35" s="733"/>
      <c r="AKT35" s="733"/>
      <c r="AKU35" s="733"/>
      <c r="AKV35" s="733"/>
      <c r="AKW35" s="733"/>
      <c r="AKX35" s="733"/>
      <c r="AKY35" s="733"/>
      <c r="AKZ35" s="733"/>
      <c r="ALA35" s="733"/>
      <c r="ALB35" s="733"/>
      <c r="ALC35" s="733"/>
      <c r="ALD35" s="733"/>
      <c r="ALE35" s="733"/>
      <c r="ALF35" s="733"/>
      <c r="ALG35" s="733"/>
      <c r="ALH35" s="733"/>
      <c r="ALI35" s="733"/>
      <c r="ALJ35" s="733"/>
      <c r="ALK35" s="733"/>
      <c r="ALL35" s="733"/>
      <c r="ALM35" s="733"/>
      <c r="ALN35" s="733"/>
      <c r="ALO35" s="733"/>
      <c r="ALP35" s="733"/>
      <c r="ALQ35" s="733"/>
      <c r="ALR35" s="733"/>
      <c r="ALS35" s="733"/>
      <c r="ALT35" s="733"/>
      <c r="ALU35" s="733"/>
      <c r="ALV35" s="733"/>
      <c r="ALW35" s="733"/>
      <c r="ALX35" s="733"/>
      <c r="ALY35" s="733"/>
      <c r="ALZ35" s="733"/>
      <c r="AMA35" s="733"/>
      <c r="AMB35" s="733"/>
      <c r="AMC35" s="733"/>
      <c r="AMD35" s="733"/>
      <c r="AME35" s="733"/>
      <c r="AMF35" s="733"/>
      <c r="AMG35" s="733"/>
      <c r="AMH35" s="733"/>
      <c r="AMI35" s="733"/>
      <c r="AMJ35" s="733"/>
      <c r="AMK35" s="733"/>
      <c r="AML35" s="733"/>
      <c r="AMM35" s="733"/>
      <c r="AMN35" s="733"/>
      <c r="AMO35" s="733"/>
      <c r="AMP35" s="733"/>
      <c r="AMQ35" s="733"/>
      <c r="AMR35" s="733"/>
      <c r="AMS35" s="733"/>
      <c r="AMT35" s="733"/>
      <c r="AMU35" s="733"/>
      <c r="AMV35" s="733"/>
      <c r="AMW35" s="733"/>
      <c r="AMX35" s="733"/>
      <c r="AMY35" s="733"/>
      <c r="AMZ35" s="733"/>
      <c r="ANA35" s="733"/>
      <c r="ANB35" s="733"/>
      <c r="ANC35" s="733"/>
      <c r="AND35" s="733"/>
      <c r="ANE35" s="733"/>
      <c r="ANF35" s="733"/>
      <c r="ANG35" s="733"/>
      <c r="ANH35" s="733"/>
      <c r="ANI35" s="733"/>
      <c r="ANJ35" s="733"/>
      <c r="ANK35" s="733"/>
      <c r="ANL35" s="733"/>
      <c r="ANM35" s="733"/>
      <c r="ANN35" s="733"/>
      <c r="ANO35" s="733"/>
      <c r="ANP35" s="733"/>
      <c r="ANQ35" s="733"/>
      <c r="ANR35" s="733"/>
      <c r="ANS35" s="733"/>
      <c r="ANT35" s="733"/>
      <c r="ANU35" s="733"/>
      <c r="ANV35" s="733"/>
      <c r="ANW35" s="733"/>
      <c r="ANX35" s="733"/>
      <c r="ANY35" s="733"/>
      <c r="ANZ35" s="733"/>
      <c r="AOA35" s="733"/>
      <c r="AOB35" s="733"/>
      <c r="AOC35" s="733"/>
      <c r="AOD35" s="733"/>
      <c r="AOE35" s="733"/>
      <c r="AOF35" s="733"/>
      <c r="AOG35" s="733"/>
      <c r="AOH35" s="733"/>
      <c r="AOI35" s="733"/>
      <c r="AOJ35" s="733"/>
      <c r="AOK35" s="733"/>
      <c r="AOL35" s="733"/>
      <c r="AOM35" s="733"/>
      <c r="AON35" s="733"/>
      <c r="AOO35" s="733"/>
      <c r="AOP35" s="733"/>
      <c r="AOQ35" s="733"/>
      <c r="AOR35" s="733"/>
      <c r="AOS35" s="733"/>
      <c r="AOT35" s="733"/>
      <c r="AOU35" s="733"/>
      <c r="AOV35" s="733"/>
      <c r="AOW35" s="733"/>
      <c r="AOX35" s="733"/>
      <c r="AOY35" s="733"/>
      <c r="AOZ35" s="733"/>
      <c r="APA35" s="733"/>
      <c r="APB35" s="733"/>
      <c r="APC35" s="733"/>
      <c r="APD35" s="733"/>
      <c r="APE35" s="733"/>
      <c r="APF35" s="733"/>
      <c r="APG35" s="733"/>
      <c r="APH35" s="733"/>
      <c r="API35" s="733"/>
      <c r="APJ35" s="733"/>
      <c r="APK35" s="733"/>
      <c r="APL35" s="733"/>
      <c r="APM35" s="733"/>
      <c r="APN35" s="733"/>
      <c r="APO35" s="733"/>
      <c r="APP35" s="733"/>
      <c r="APQ35" s="733"/>
      <c r="APR35" s="733"/>
      <c r="APS35" s="733"/>
      <c r="APT35" s="733"/>
      <c r="APU35" s="733"/>
      <c r="APV35" s="733"/>
      <c r="APW35" s="733"/>
      <c r="APX35" s="733"/>
      <c r="APY35" s="733"/>
      <c r="APZ35" s="733"/>
      <c r="AQA35" s="733"/>
      <c r="AQB35" s="733"/>
      <c r="AQC35" s="733"/>
      <c r="AQD35" s="733"/>
      <c r="AQE35" s="733"/>
      <c r="AQF35" s="733"/>
      <c r="AQG35" s="733"/>
      <c r="AQH35" s="733"/>
      <c r="AQI35" s="733"/>
      <c r="AQJ35" s="733"/>
      <c r="AQK35" s="733"/>
      <c r="AQL35" s="733"/>
      <c r="AQM35" s="733"/>
      <c r="AQN35" s="733"/>
      <c r="AQO35" s="733"/>
      <c r="AQP35" s="733"/>
      <c r="AQQ35" s="733"/>
      <c r="AQR35" s="733"/>
      <c r="AQS35" s="733"/>
      <c r="AQT35" s="733"/>
      <c r="AQU35" s="733"/>
      <c r="AQV35" s="733"/>
      <c r="AQW35" s="733"/>
      <c r="AQX35" s="733"/>
      <c r="AQY35" s="733"/>
      <c r="AQZ35" s="733"/>
      <c r="ARA35" s="733"/>
      <c r="ARB35" s="733"/>
      <c r="ARC35" s="733"/>
      <c r="ARD35" s="733"/>
      <c r="ARE35" s="733"/>
      <c r="ARF35" s="733"/>
      <c r="ARG35" s="733"/>
      <c r="ARH35" s="733"/>
      <c r="ARI35" s="733"/>
      <c r="ARJ35" s="733"/>
      <c r="ARK35" s="733"/>
      <c r="ARL35" s="733"/>
      <c r="ARM35" s="733"/>
      <c r="ARN35" s="733"/>
      <c r="ARO35" s="733"/>
      <c r="ARP35" s="733"/>
      <c r="ARQ35" s="733"/>
      <c r="ARR35" s="733"/>
      <c r="ARS35" s="733"/>
      <c r="ART35" s="733"/>
      <c r="ARU35" s="733"/>
      <c r="ARV35" s="733"/>
      <c r="ARW35" s="733"/>
      <c r="ARX35" s="733"/>
      <c r="ARY35" s="733"/>
      <c r="ARZ35" s="733"/>
      <c r="ASA35" s="733"/>
      <c r="ASB35" s="733"/>
      <c r="ASC35" s="733"/>
      <c r="ASD35" s="733"/>
      <c r="ASE35" s="733"/>
      <c r="ASF35" s="733"/>
      <c r="ASG35" s="733"/>
      <c r="ASH35" s="733"/>
      <c r="ASI35" s="733"/>
      <c r="ASJ35" s="733"/>
      <c r="ASK35" s="733"/>
      <c r="ASL35" s="733"/>
      <c r="ASM35" s="733"/>
      <c r="ASN35" s="733"/>
      <c r="ASO35" s="733"/>
      <c r="ASP35" s="733"/>
      <c r="ASQ35" s="733"/>
      <c r="ASR35" s="733"/>
      <c r="ASS35" s="733"/>
      <c r="AST35" s="733"/>
      <c r="ASU35" s="733"/>
      <c r="ASV35" s="733"/>
      <c r="ASW35" s="733"/>
      <c r="ASX35" s="733"/>
      <c r="ASY35" s="733"/>
      <c r="ASZ35" s="733"/>
      <c r="ATA35" s="733"/>
      <c r="ATB35" s="733"/>
      <c r="ATC35" s="733"/>
      <c r="ATD35" s="733"/>
      <c r="ATE35" s="733"/>
      <c r="ATF35" s="733"/>
      <c r="ATG35" s="733"/>
      <c r="ATH35" s="733"/>
      <c r="ATI35" s="733"/>
      <c r="ATJ35" s="733"/>
      <c r="ATK35" s="733"/>
      <c r="ATL35" s="733"/>
      <c r="ATM35" s="733"/>
      <c r="ATN35" s="733"/>
      <c r="ATO35" s="733"/>
      <c r="ATP35" s="733"/>
      <c r="ATQ35" s="733"/>
      <c r="ATR35" s="733"/>
      <c r="ATS35" s="733"/>
      <c r="ATT35" s="733"/>
      <c r="ATU35" s="733"/>
      <c r="ATV35" s="733"/>
      <c r="ATW35" s="733"/>
      <c r="ATX35" s="733"/>
      <c r="ATY35" s="733"/>
      <c r="ATZ35" s="733"/>
      <c r="AUA35" s="733"/>
      <c r="AUB35" s="733"/>
      <c r="AUC35" s="733"/>
      <c r="AUD35" s="733"/>
      <c r="AUE35" s="733"/>
      <c r="AUF35" s="733"/>
      <c r="AUG35" s="733"/>
      <c r="AUH35" s="733"/>
      <c r="AUI35" s="733"/>
      <c r="AUJ35" s="733"/>
      <c r="AUK35" s="733"/>
      <c r="AUL35" s="733"/>
      <c r="AUM35" s="733"/>
      <c r="AUN35" s="733"/>
      <c r="AUO35" s="733"/>
      <c r="AUP35" s="733"/>
      <c r="AUQ35" s="733"/>
      <c r="AUR35" s="733"/>
      <c r="AUS35" s="733"/>
      <c r="AUT35" s="733"/>
      <c r="AUU35" s="733"/>
      <c r="AUV35" s="733"/>
      <c r="AUW35" s="733"/>
      <c r="AUX35" s="733"/>
      <c r="AUY35" s="733"/>
      <c r="AUZ35" s="733"/>
      <c r="AVA35" s="733"/>
      <c r="AVB35" s="733"/>
      <c r="AVC35" s="733"/>
      <c r="AVD35" s="733"/>
      <c r="AVE35" s="733"/>
      <c r="AVF35" s="733"/>
      <c r="AVG35" s="733"/>
      <c r="AVH35" s="733"/>
      <c r="AVI35" s="733"/>
      <c r="AVJ35" s="733"/>
      <c r="AVK35" s="733"/>
      <c r="AVL35" s="733"/>
      <c r="AVM35" s="733"/>
      <c r="AVN35" s="733"/>
      <c r="AVO35" s="733"/>
      <c r="AVP35" s="733"/>
      <c r="AVQ35" s="733"/>
      <c r="AVR35" s="733"/>
      <c r="AVS35" s="733"/>
      <c r="AVT35" s="733"/>
      <c r="AVU35" s="733"/>
      <c r="AVV35" s="733"/>
      <c r="AVW35" s="733"/>
      <c r="AVX35" s="733"/>
      <c r="AVY35" s="733"/>
      <c r="AVZ35" s="733"/>
      <c r="AWA35" s="733"/>
      <c r="AWB35" s="733"/>
      <c r="AWC35" s="733"/>
      <c r="AWD35" s="733"/>
      <c r="AWE35" s="733"/>
      <c r="AWF35" s="733"/>
      <c r="AWG35" s="733"/>
      <c r="AWH35" s="733"/>
      <c r="AWI35" s="733"/>
      <c r="AWJ35" s="733"/>
      <c r="AWK35" s="733"/>
      <c r="AWL35" s="733"/>
      <c r="AWM35" s="733"/>
      <c r="AWN35" s="733"/>
      <c r="AWO35" s="733"/>
      <c r="AWP35" s="733"/>
      <c r="AWQ35" s="733"/>
      <c r="AWR35" s="733"/>
      <c r="AWS35" s="733"/>
      <c r="AWT35" s="733"/>
      <c r="AWU35" s="733"/>
      <c r="AWV35" s="733"/>
      <c r="AWW35" s="733"/>
      <c r="AWX35" s="733"/>
      <c r="AWY35" s="733"/>
      <c r="AWZ35" s="733"/>
      <c r="AXA35" s="733"/>
      <c r="AXB35" s="733"/>
      <c r="AXC35" s="733"/>
      <c r="AXD35" s="733"/>
      <c r="AXE35" s="733"/>
      <c r="AXF35" s="733"/>
      <c r="AXG35" s="733"/>
      <c r="AXH35" s="733"/>
      <c r="AXI35" s="733"/>
      <c r="AXJ35" s="733"/>
      <c r="AXK35" s="733"/>
      <c r="AXL35" s="733"/>
      <c r="AXM35" s="733"/>
      <c r="AXN35" s="733"/>
      <c r="AXO35" s="733"/>
      <c r="AXP35" s="733"/>
      <c r="AXQ35" s="733"/>
      <c r="AXR35" s="733"/>
      <c r="AXS35" s="733"/>
      <c r="AXT35" s="733"/>
      <c r="AXU35" s="733"/>
      <c r="AXV35" s="733"/>
      <c r="AXW35" s="733"/>
      <c r="AXX35" s="733"/>
      <c r="AXY35" s="733"/>
      <c r="AXZ35" s="733"/>
      <c r="AYA35" s="733"/>
      <c r="AYB35" s="733"/>
      <c r="AYC35" s="733"/>
      <c r="AYD35" s="733"/>
      <c r="AYE35" s="733"/>
      <c r="AYF35" s="733"/>
      <c r="AYG35" s="733"/>
      <c r="AYH35" s="733"/>
      <c r="AYI35" s="733"/>
      <c r="AYJ35" s="733"/>
      <c r="AYK35" s="733"/>
      <c r="AYL35" s="733"/>
      <c r="AYM35" s="733"/>
      <c r="AYN35" s="733"/>
      <c r="AYO35" s="733"/>
      <c r="AYP35" s="733"/>
      <c r="AYQ35" s="733"/>
      <c r="AYR35" s="733"/>
      <c r="AYS35" s="733"/>
      <c r="AYT35" s="733"/>
      <c r="AYU35" s="733"/>
      <c r="AYV35" s="733"/>
      <c r="AYW35" s="733"/>
      <c r="AYX35" s="733"/>
      <c r="AYY35" s="733"/>
      <c r="AYZ35" s="733"/>
      <c r="AZA35" s="733"/>
      <c r="AZB35" s="733"/>
      <c r="AZC35" s="733"/>
      <c r="AZD35" s="733"/>
      <c r="AZE35" s="733"/>
      <c r="AZF35" s="733"/>
      <c r="AZG35" s="733"/>
      <c r="AZH35" s="733"/>
      <c r="AZI35" s="733"/>
      <c r="AZJ35" s="733"/>
      <c r="AZK35" s="733"/>
      <c r="AZL35" s="733"/>
      <c r="AZM35" s="733"/>
      <c r="AZN35" s="733"/>
      <c r="AZO35" s="733"/>
      <c r="AZP35" s="733"/>
      <c r="AZQ35" s="733"/>
      <c r="AZR35" s="733"/>
      <c r="AZS35" s="733"/>
      <c r="AZT35" s="733"/>
      <c r="AZU35" s="733"/>
      <c r="AZV35" s="733"/>
      <c r="AZW35" s="733"/>
      <c r="AZX35" s="733"/>
      <c r="AZY35" s="733"/>
      <c r="AZZ35" s="733"/>
      <c r="BAA35" s="733"/>
      <c r="BAB35" s="733"/>
      <c r="BAC35" s="733"/>
      <c r="BAD35" s="733"/>
      <c r="BAE35" s="733"/>
      <c r="BAF35" s="733"/>
      <c r="BAG35" s="733"/>
      <c r="BAH35" s="733"/>
      <c r="BAI35" s="733"/>
      <c r="BAJ35" s="733"/>
      <c r="BAK35" s="733"/>
      <c r="BAL35" s="733"/>
      <c r="BAM35" s="733"/>
      <c r="BAN35" s="733"/>
      <c r="BAO35" s="733"/>
      <c r="BAP35" s="733"/>
      <c r="BAQ35" s="733"/>
      <c r="BAR35" s="733"/>
      <c r="BAS35" s="733"/>
      <c r="BAT35" s="733"/>
      <c r="BAU35" s="733"/>
      <c r="BAV35" s="733"/>
      <c r="BAW35" s="733"/>
      <c r="BAX35" s="733"/>
      <c r="BAY35" s="733"/>
      <c r="BAZ35" s="733"/>
      <c r="BBA35" s="733"/>
      <c r="BBB35" s="733"/>
      <c r="BBC35" s="733"/>
      <c r="BBD35" s="733"/>
      <c r="BBE35" s="733"/>
      <c r="BBF35" s="733"/>
      <c r="BBG35" s="733"/>
      <c r="BBH35" s="733"/>
      <c r="BBI35" s="733"/>
      <c r="BBJ35" s="733"/>
      <c r="BBK35" s="733"/>
      <c r="BBL35" s="733"/>
      <c r="BBM35" s="733"/>
      <c r="BBN35" s="733"/>
      <c r="BBO35" s="733"/>
      <c r="BBP35" s="733"/>
      <c r="BBQ35" s="733"/>
      <c r="BBR35" s="733"/>
      <c r="BBS35" s="733"/>
      <c r="BBT35" s="733"/>
      <c r="BBU35" s="733"/>
      <c r="BBV35" s="733"/>
      <c r="BBW35" s="733"/>
      <c r="BBX35" s="733"/>
      <c r="BBY35" s="733"/>
      <c r="BBZ35" s="733"/>
      <c r="BCA35" s="733"/>
      <c r="BCB35" s="733"/>
      <c r="BCC35" s="733"/>
      <c r="BCD35" s="733"/>
      <c r="BCE35" s="733"/>
      <c r="BCF35" s="733"/>
      <c r="BCG35" s="733"/>
      <c r="BCH35" s="733"/>
      <c r="BCI35" s="733"/>
      <c r="BCJ35" s="733"/>
      <c r="BCK35" s="733"/>
      <c r="BCL35" s="733"/>
      <c r="BCM35" s="733"/>
      <c r="BCN35" s="733"/>
      <c r="BCO35" s="733"/>
      <c r="BCP35" s="733"/>
      <c r="BCQ35" s="733"/>
      <c r="BCR35" s="733"/>
      <c r="BCS35" s="733"/>
      <c r="BCT35" s="733"/>
      <c r="BCU35" s="733"/>
      <c r="BCV35" s="733"/>
      <c r="BCW35" s="733"/>
      <c r="BCX35" s="733"/>
      <c r="BCY35" s="733"/>
      <c r="BCZ35" s="733"/>
      <c r="BDA35" s="733"/>
      <c r="BDB35" s="733"/>
      <c r="BDC35" s="733"/>
      <c r="BDD35" s="733"/>
      <c r="BDE35" s="733"/>
      <c r="BDF35" s="733"/>
      <c r="BDG35" s="733"/>
      <c r="BDH35" s="733"/>
      <c r="BDI35" s="733"/>
      <c r="BDJ35" s="733"/>
      <c r="BDK35" s="733"/>
      <c r="BDL35" s="733"/>
      <c r="BDM35" s="733"/>
      <c r="BDN35" s="733"/>
      <c r="BDO35" s="733"/>
      <c r="BDP35" s="733"/>
      <c r="BDQ35" s="733"/>
      <c r="BDR35" s="733"/>
      <c r="BDS35" s="733"/>
      <c r="BDT35" s="733"/>
      <c r="BDU35" s="733"/>
      <c r="BDV35" s="733"/>
      <c r="BDW35" s="733"/>
      <c r="BDX35" s="733"/>
      <c r="BDY35" s="733"/>
      <c r="BDZ35" s="733"/>
      <c r="BEA35" s="733"/>
      <c r="BEB35" s="733"/>
      <c r="BEC35" s="733"/>
      <c r="BED35" s="733"/>
      <c r="BEE35" s="733"/>
      <c r="BEF35" s="733"/>
      <c r="BEG35" s="733"/>
      <c r="BEH35" s="733"/>
      <c r="BEI35" s="733"/>
      <c r="BEJ35" s="733"/>
      <c r="BEK35" s="733"/>
      <c r="BEL35" s="733"/>
      <c r="BEM35" s="733"/>
      <c r="BEN35" s="733"/>
      <c r="BEO35" s="733"/>
      <c r="BEP35" s="733"/>
      <c r="BEQ35" s="733"/>
      <c r="BER35" s="733"/>
      <c r="BES35" s="733"/>
      <c r="BET35" s="733"/>
      <c r="BEU35" s="733"/>
      <c r="BEV35" s="733"/>
      <c r="BEW35" s="733"/>
      <c r="BEX35" s="733"/>
      <c r="BEY35" s="733"/>
      <c r="BEZ35" s="733"/>
      <c r="BFA35" s="733"/>
      <c r="BFB35" s="733"/>
      <c r="BFC35" s="733"/>
      <c r="BFD35" s="733"/>
      <c r="BFE35" s="733"/>
      <c r="BFF35" s="733"/>
      <c r="BFG35" s="733"/>
      <c r="BFH35" s="733"/>
      <c r="BFI35" s="733"/>
      <c r="BFJ35" s="733"/>
      <c r="BFK35" s="733"/>
      <c r="BFL35" s="733"/>
      <c r="BFM35" s="733"/>
      <c r="BFN35" s="733"/>
      <c r="BFO35" s="733"/>
      <c r="BFP35" s="733"/>
      <c r="BFQ35" s="733"/>
      <c r="BFR35" s="733"/>
      <c r="BFS35" s="733"/>
      <c r="BFT35" s="733"/>
      <c r="BFU35" s="733"/>
      <c r="BFV35" s="733"/>
      <c r="BFW35" s="733"/>
      <c r="BFX35" s="733"/>
      <c r="BFY35" s="733"/>
      <c r="BFZ35" s="733"/>
      <c r="BGA35" s="733"/>
      <c r="BGB35" s="733"/>
      <c r="BGC35" s="733"/>
      <c r="BGD35" s="733"/>
      <c r="BGE35" s="733"/>
      <c r="BGF35" s="733"/>
      <c r="BGG35" s="733"/>
      <c r="BGH35" s="733"/>
      <c r="BGI35" s="733"/>
      <c r="BGJ35" s="733"/>
      <c r="BGK35" s="733"/>
      <c r="BGL35" s="733"/>
      <c r="BGM35" s="733"/>
      <c r="BGN35" s="733"/>
      <c r="BGO35" s="733"/>
      <c r="BGP35" s="733"/>
      <c r="BGQ35" s="733"/>
      <c r="BGR35" s="733"/>
      <c r="BGS35" s="733"/>
      <c r="BGT35" s="733"/>
      <c r="BGU35" s="733"/>
      <c r="BGV35" s="733"/>
      <c r="BGW35" s="733"/>
      <c r="BGX35" s="733"/>
      <c r="BGY35" s="733"/>
      <c r="BGZ35" s="733"/>
      <c r="BHA35" s="733"/>
      <c r="BHB35" s="733"/>
      <c r="BHC35" s="733"/>
      <c r="BHD35" s="733"/>
      <c r="BHE35" s="733"/>
      <c r="BHF35" s="733"/>
      <c r="BHG35" s="733"/>
      <c r="BHH35" s="733"/>
      <c r="BHI35" s="733"/>
      <c r="BHJ35" s="733"/>
      <c r="BHK35" s="733"/>
      <c r="BHL35" s="733"/>
      <c r="BHM35" s="733"/>
      <c r="BHN35" s="733"/>
      <c r="BHO35" s="733"/>
      <c r="BHP35" s="733"/>
      <c r="BHQ35" s="733"/>
      <c r="BHR35" s="733"/>
      <c r="BHS35" s="733"/>
      <c r="BHT35" s="733"/>
      <c r="BHU35" s="733"/>
      <c r="BHV35" s="733"/>
      <c r="BHW35" s="733"/>
      <c r="BHX35" s="733"/>
      <c r="BHY35" s="733"/>
      <c r="BHZ35" s="733"/>
      <c r="BIA35" s="733"/>
      <c r="BIB35" s="733"/>
      <c r="BIC35" s="733"/>
      <c r="BID35" s="733"/>
      <c r="BIE35" s="733"/>
      <c r="BIF35" s="733"/>
      <c r="BIG35" s="733"/>
      <c r="BIH35" s="733"/>
      <c r="BII35" s="733"/>
      <c r="BIJ35" s="733"/>
      <c r="BIK35" s="733"/>
      <c r="BIL35" s="733"/>
      <c r="BIM35" s="733"/>
      <c r="BIN35" s="733"/>
      <c r="BIO35" s="733"/>
      <c r="BIP35" s="733"/>
      <c r="BIQ35" s="733"/>
      <c r="BIR35" s="733"/>
      <c r="BIS35" s="733"/>
      <c r="BIT35" s="733"/>
      <c r="BIU35" s="733"/>
      <c r="BIV35" s="733"/>
      <c r="BIW35" s="733"/>
      <c r="BIX35" s="733"/>
      <c r="BIY35" s="733"/>
      <c r="BIZ35" s="733"/>
      <c r="BJA35" s="733"/>
      <c r="BJB35" s="733"/>
      <c r="BJC35" s="733"/>
      <c r="BJD35" s="733"/>
      <c r="BJE35" s="733"/>
      <c r="BJF35" s="733"/>
      <c r="BJG35" s="733"/>
      <c r="BJH35" s="733"/>
      <c r="BJI35" s="733"/>
      <c r="BJJ35" s="733"/>
      <c r="BJK35" s="733"/>
      <c r="BJL35" s="733"/>
      <c r="BJM35" s="733"/>
      <c r="BJN35" s="733"/>
      <c r="BJO35" s="733"/>
      <c r="BJP35" s="733"/>
      <c r="BJQ35" s="733"/>
      <c r="BJR35" s="733"/>
      <c r="BJS35" s="733"/>
      <c r="BJT35" s="733"/>
      <c r="BJU35" s="733"/>
      <c r="BJV35" s="733"/>
      <c r="BJW35" s="733"/>
      <c r="BJX35" s="733"/>
      <c r="BJY35" s="733"/>
      <c r="BJZ35" s="733"/>
      <c r="BKA35" s="733"/>
      <c r="BKB35" s="733"/>
      <c r="BKC35" s="733"/>
      <c r="BKD35" s="733"/>
      <c r="BKE35" s="733"/>
      <c r="BKF35" s="733"/>
      <c r="BKG35" s="733"/>
      <c r="BKH35" s="733"/>
      <c r="BKI35" s="733"/>
      <c r="BKJ35" s="733"/>
      <c r="BKK35" s="733"/>
      <c r="BKL35" s="733"/>
      <c r="BKM35" s="733"/>
      <c r="BKN35" s="733"/>
      <c r="BKO35" s="733"/>
      <c r="BKP35" s="733"/>
      <c r="BKQ35" s="733"/>
      <c r="BKR35" s="733"/>
      <c r="BKS35" s="733"/>
      <c r="BKT35" s="733"/>
      <c r="BKU35" s="733"/>
      <c r="BKV35" s="733"/>
      <c r="BKW35" s="733"/>
      <c r="BKX35" s="733"/>
      <c r="BKY35" s="733"/>
      <c r="BKZ35" s="733"/>
      <c r="BLA35" s="733"/>
      <c r="BLB35" s="733"/>
      <c r="BLC35" s="733"/>
      <c r="BLD35" s="733"/>
      <c r="BLE35" s="733"/>
      <c r="BLF35" s="733"/>
      <c r="BLG35" s="733"/>
      <c r="BLH35" s="733"/>
      <c r="BLI35" s="733"/>
      <c r="BLJ35" s="733"/>
      <c r="BLK35" s="733"/>
      <c r="BLL35" s="733"/>
      <c r="BLM35" s="733"/>
      <c r="BLN35" s="733"/>
      <c r="BLO35" s="733"/>
      <c r="BLP35" s="733"/>
      <c r="BLQ35" s="733"/>
      <c r="BLR35" s="733"/>
      <c r="BLS35" s="733"/>
      <c r="BLT35" s="733"/>
      <c r="BLU35" s="733"/>
      <c r="BLV35" s="733"/>
      <c r="BLW35" s="733"/>
      <c r="BLX35" s="733"/>
      <c r="BLY35" s="733"/>
      <c r="BLZ35" s="733"/>
      <c r="BMA35" s="733"/>
      <c r="BMB35" s="733"/>
      <c r="BMC35" s="733"/>
      <c r="BMD35" s="733"/>
      <c r="BME35" s="733"/>
      <c r="BMF35" s="733"/>
      <c r="BMG35" s="733"/>
      <c r="BMH35" s="733"/>
      <c r="BMI35" s="733"/>
      <c r="BMJ35" s="733"/>
      <c r="BMK35" s="733"/>
      <c r="BML35" s="733"/>
      <c r="BMM35" s="733"/>
      <c r="BMN35" s="733"/>
      <c r="BMO35" s="733"/>
      <c r="BMP35" s="733"/>
      <c r="BMQ35" s="733"/>
      <c r="BMR35" s="733"/>
      <c r="BMS35" s="733"/>
      <c r="BMT35" s="733"/>
      <c r="BMU35" s="733"/>
      <c r="BMV35" s="733"/>
      <c r="BMW35" s="733"/>
      <c r="BMX35" s="733"/>
      <c r="BMY35" s="733"/>
      <c r="BMZ35" s="733"/>
      <c r="BNA35" s="733"/>
      <c r="BNB35" s="733"/>
      <c r="BNC35" s="733"/>
      <c r="BND35" s="733"/>
      <c r="BNE35" s="733"/>
      <c r="BNF35" s="733"/>
      <c r="BNG35" s="733"/>
      <c r="BNH35" s="733"/>
      <c r="BNI35" s="733"/>
      <c r="BNJ35" s="733"/>
      <c r="BNK35" s="733"/>
      <c r="BNL35" s="733"/>
      <c r="BNM35" s="733"/>
      <c r="BNN35" s="733"/>
      <c r="BNO35" s="733"/>
      <c r="BNP35" s="733"/>
      <c r="BNQ35" s="733"/>
      <c r="BNR35" s="733"/>
      <c r="BNS35" s="733"/>
      <c r="BNT35" s="733"/>
      <c r="BNU35" s="733"/>
      <c r="BNV35" s="733"/>
      <c r="BNW35" s="733"/>
      <c r="BNX35" s="733"/>
      <c r="BNY35" s="733"/>
      <c r="BNZ35" s="733"/>
      <c r="BOA35" s="733"/>
      <c r="BOB35" s="733"/>
      <c r="BOC35" s="733"/>
      <c r="BOD35" s="733"/>
      <c r="BOE35" s="733"/>
      <c r="BOF35" s="733"/>
      <c r="BOG35" s="733"/>
      <c r="BOH35" s="733"/>
      <c r="BOI35" s="733"/>
      <c r="BOJ35" s="733"/>
      <c r="BOK35" s="733"/>
      <c r="BOL35" s="733"/>
      <c r="BOM35" s="733"/>
      <c r="BON35" s="733"/>
      <c r="BOO35" s="733"/>
      <c r="BOP35" s="733"/>
      <c r="BOQ35" s="733"/>
      <c r="BOR35" s="733"/>
      <c r="BOS35" s="733"/>
      <c r="BOT35" s="733"/>
      <c r="BOU35" s="733"/>
      <c r="BOV35" s="733"/>
      <c r="BOW35" s="733"/>
      <c r="BOX35" s="733"/>
      <c r="BOY35" s="733"/>
      <c r="BOZ35" s="733"/>
      <c r="BPA35" s="733"/>
      <c r="BPB35" s="733"/>
      <c r="BPC35" s="733"/>
      <c r="BPD35" s="733"/>
      <c r="BPE35" s="733"/>
      <c r="BPF35" s="733"/>
      <c r="BPG35" s="733"/>
      <c r="BPH35" s="733"/>
      <c r="BPI35" s="733"/>
      <c r="BPJ35" s="733"/>
      <c r="BPK35" s="733"/>
      <c r="BPL35" s="733"/>
      <c r="BPM35" s="733"/>
      <c r="BPN35" s="733"/>
      <c r="BPO35" s="733"/>
      <c r="BPP35" s="733"/>
      <c r="BPQ35" s="733"/>
      <c r="BPR35" s="733"/>
      <c r="BPS35" s="733"/>
      <c r="BPT35" s="733"/>
      <c r="BPU35" s="733"/>
      <c r="BPV35" s="733"/>
      <c r="BPW35" s="733"/>
      <c r="BPX35" s="733"/>
      <c r="BPY35" s="733"/>
      <c r="BPZ35" s="733"/>
      <c r="BQA35" s="733"/>
      <c r="BQB35" s="733"/>
      <c r="BQC35" s="733"/>
      <c r="BQD35" s="733"/>
      <c r="BQE35" s="733"/>
      <c r="BQF35" s="733"/>
      <c r="BQG35" s="733"/>
      <c r="BQH35" s="733"/>
      <c r="BQI35" s="733"/>
      <c r="BQJ35" s="733"/>
      <c r="BQK35" s="733"/>
      <c r="BQL35" s="733"/>
      <c r="BQM35" s="733"/>
      <c r="BQN35" s="733"/>
      <c r="BQO35" s="733"/>
      <c r="BQP35" s="733"/>
      <c r="BQQ35" s="733"/>
      <c r="BQR35" s="733"/>
      <c r="BQS35" s="733"/>
      <c r="BQT35" s="733"/>
      <c r="BQU35" s="733"/>
      <c r="BQV35" s="733"/>
      <c r="BQW35" s="733"/>
      <c r="BQX35" s="733"/>
      <c r="BQY35" s="733"/>
      <c r="BQZ35" s="733"/>
      <c r="BRA35" s="733"/>
      <c r="BRB35" s="733"/>
      <c r="BRC35" s="733"/>
      <c r="BRD35" s="733"/>
      <c r="BRE35" s="733"/>
      <c r="BRF35" s="733"/>
      <c r="BRG35" s="733"/>
      <c r="BRH35" s="733"/>
      <c r="BRI35" s="733"/>
      <c r="BRJ35" s="733"/>
      <c r="BRK35" s="733"/>
      <c r="BRL35" s="733"/>
      <c r="BRM35" s="733"/>
      <c r="BRN35" s="733"/>
      <c r="BRO35" s="733"/>
      <c r="BRP35" s="733"/>
      <c r="BRQ35" s="733"/>
      <c r="BRR35" s="733"/>
      <c r="BRS35" s="733"/>
      <c r="BRT35" s="733"/>
      <c r="BRU35" s="733"/>
      <c r="BRV35" s="733"/>
      <c r="BRW35" s="733"/>
      <c r="BRX35" s="733"/>
      <c r="BRY35" s="733"/>
      <c r="BRZ35" s="733"/>
      <c r="BSA35" s="733"/>
      <c r="BSB35" s="733"/>
      <c r="BSC35" s="733"/>
      <c r="BSD35" s="733"/>
      <c r="BSE35" s="733"/>
      <c r="BSF35" s="733"/>
      <c r="BSG35" s="733"/>
      <c r="BSH35" s="733"/>
      <c r="BSI35" s="733"/>
      <c r="BSJ35" s="733"/>
      <c r="BSK35" s="733"/>
      <c r="BSL35" s="733"/>
      <c r="BSM35" s="733"/>
      <c r="BSN35" s="733"/>
      <c r="BSO35" s="733"/>
      <c r="BSP35" s="733"/>
      <c r="BSQ35" s="733"/>
      <c r="BSR35" s="733"/>
      <c r="BSS35" s="733"/>
      <c r="BST35" s="733"/>
      <c r="BSU35" s="733"/>
      <c r="BSV35" s="733"/>
      <c r="BSW35" s="733"/>
      <c r="BSX35" s="733"/>
      <c r="BSY35" s="733"/>
      <c r="BSZ35" s="733"/>
      <c r="BTA35" s="733"/>
      <c r="BTB35" s="733"/>
      <c r="BTC35" s="733"/>
      <c r="BTD35" s="733"/>
      <c r="BTE35" s="733"/>
      <c r="BTF35" s="733"/>
      <c r="BTG35" s="733"/>
      <c r="BTH35" s="733"/>
      <c r="BTI35" s="733"/>
      <c r="BTJ35" s="733"/>
      <c r="BTK35" s="733"/>
      <c r="BTL35" s="733"/>
      <c r="BTM35" s="733"/>
      <c r="BTN35" s="733"/>
      <c r="BTO35" s="733"/>
      <c r="BTP35" s="733"/>
      <c r="BTQ35" s="733"/>
      <c r="BTR35" s="733"/>
      <c r="BTS35" s="733"/>
      <c r="BTT35" s="733"/>
      <c r="BTU35" s="733"/>
      <c r="BTV35" s="733"/>
      <c r="BTW35" s="733"/>
      <c r="BTX35" s="733"/>
      <c r="BTY35" s="733"/>
      <c r="BTZ35" s="733"/>
      <c r="BUA35" s="733"/>
      <c r="BUB35" s="733"/>
      <c r="BUC35" s="733"/>
      <c r="BUD35" s="733"/>
      <c r="BUE35" s="733"/>
      <c r="BUF35" s="733"/>
      <c r="BUG35" s="733"/>
      <c r="BUH35" s="733"/>
      <c r="BUI35" s="733"/>
      <c r="BUJ35" s="733"/>
      <c r="BUK35" s="733"/>
      <c r="BUL35" s="733"/>
      <c r="BUM35" s="733"/>
      <c r="BUN35" s="733"/>
      <c r="BUO35" s="733"/>
      <c r="BUP35" s="733"/>
      <c r="BUQ35" s="733"/>
      <c r="BUR35" s="733"/>
      <c r="BUS35" s="733"/>
      <c r="BUT35" s="733"/>
      <c r="BUU35" s="733"/>
      <c r="BUV35" s="733"/>
      <c r="BUW35" s="733"/>
      <c r="BUX35" s="733"/>
      <c r="BUY35" s="733"/>
      <c r="BUZ35" s="733"/>
      <c r="BVA35" s="733"/>
      <c r="BVB35" s="733"/>
      <c r="BVC35" s="733"/>
      <c r="BVD35" s="733"/>
      <c r="BVE35" s="733"/>
      <c r="BVF35" s="733"/>
      <c r="BVG35" s="733"/>
      <c r="BVH35" s="733"/>
      <c r="BVI35" s="733"/>
      <c r="BVJ35" s="733"/>
      <c r="BVK35" s="733"/>
      <c r="BVL35" s="733"/>
      <c r="BVM35" s="733"/>
      <c r="BVN35" s="733"/>
      <c r="BVO35" s="733"/>
      <c r="BVP35" s="733"/>
      <c r="BVQ35" s="733"/>
      <c r="BVR35" s="733"/>
      <c r="BVS35" s="733"/>
      <c r="BVT35" s="733"/>
      <c r="BVU35" s="733"/>
      <c r="BVV35" s="733"/>
      <c r="BVW35" s="733"/>
      <c r="BVX35" s="733"/>
      <c r="BVY35" s="733"/>
      <c r="BVZ35" s="733"/>
      <c r="BWA35" s="733"/>
      <c r="BWB35" s="733"/>
      <c r="BWC35" s="733"/>
      <c r="BWD35" s="733"/>
      <c r="BWE35" s="733"/>
      <c r="BWF35" s="733"/>
      <c r="BWG35" s="733"/>
      <c r="BWH35" s="733"/>
      <c r="BWI35" s="733"/>
      <c r="BWJ35" s="733"/>
      <c r="BWK35" s="733"/>
      <c r="BWL35" s="733"/>
      <c r="BWM35" s="733"/>
      <c r="BWN35" s="733"/>
      <c r="BWO35" s="733"/>
      <c r="BWP35" s="733"/>
      <c r="BWQ35" s="733"/>
      <c r="BWR35" s="733"/>
      <c r="BWS35" s="733"/>
      <c r="BWT35" s="733"/>
      <c r="BWU35" s="733"/>
      <c r="BWV35" s="733"/>
      <c r="BWW35" s="733"/>
      <c r="BWX35" s="733"/>
      <c r="BWY35" s="733"/>
      <c r="BWZ35" s="733"/>
      <c r="BXA35" s="733"/>
      <c r="BXB35" s="733"/>
      <c r="BXC35" s="733"/>
      <c r="BXD35" s="733"/>
      <c r="BXE35" s="733"/>
      <c r="BXF35" s="733"/>
      <c r="BXG35" s="733"/>
      <c r="BXH35" s="733"/>
      <c r="BXI35" s="733"/>
      <c r="BXJ35" s="733"/>
      <c r="BXK35" s="733"/>
      <c r="BXL35" s="733"/>
      <c r="BXM35" s="733"/>
      <c r="BXN35" s="733"/>
      <c r="BXO35" s="733"/>
      <c r="BXP35" s="733"/>
      <c r="BXQ35" s="733"/>
      <c r="BXR35" s="733"/>
      <c r="BXS35" s="733"/>
      <c r="BXT35" s="733"/>
      <c r="BXU35" s="733"/>
      <c r="BXV35" s="733"/>
      <c r="BXW35" s="733"/>
      <c r="BXX35" s="733"/>
      <c r="BXY35" s="733"/>
      <c r="BXZ35" s="733"/>
      <c r="BYA35" s="733"/>
      <c r="BYB35" s="733"/>
      <c r="BYC35" s="733"/>
      <c r="BYD35" s="733"/>
      <c r="BYE35" s="733"/>
      <c r="BYF35" s="733"/>
      <c r="BYG35" s="733"/>
      <c r="BYH35" s="733"/>
      <c r="BYI35" s="733"/>
      <c r="BYJ35" s="733"/>
      <c r="BYK35" s="733"/>
      <c r="BYL35" s="733"/>
      <c r="BYM35" s="733"/>
      <c r="BYN35" s="733"/>
      <c r="BYO35" s="733"/>
      <c r="BYP35" s="733"/>
      <c r="BYQ35" s="733"/>
      <c r="BYR35" s="733"/>
      <c r="BYS35" s="733"/>
      <c r="BYT35" s="733"/>
      <c r="BYU35" s="733"/>
      <c r="BYV35" s="733"/>
      <c r="BYW35" s="733"/>
      <c r="BYX35" s="733"/>
      <c r="BYY35" s="733"/>
      <c r="BYZ35" s="733"/>
      <c r="BZA35" s="733"/>
      <c r="BZB35" s="733"/>
      <c r="BZC35" s="733"/>
      <c r="BZD35" s="733"/>
      <c r="BZE35" s="733"/>
      <c r="BZF35" s="733"/>
      <c r="BZG35" s="733"/>
      <c r="BZH35" s="733"/>
      <c r="BZI35" s="733"/>
      <c r="BZJ35" s="733"/>
      <c r="BZK35" s="733"/>
      <c r="BZL35" s="733"/>
      <c r="BZM35" s="733"/>
      <c r="BZN35" s="733"/>
      <c r="BZO35" s="733"/>
      <c r="BZP35" s="733"/>
      <c r="BZQ35" s="733"/>
      <c r="BZR35" s="733"/>
      <c r="BZS35" s="733"/>
      <c r="BZT35" s="733"/>
      <c r="BZU35" s="733"/>
      <c r="BZV35" s="733"/>
      <c r="BZW35" s="733"/>
      <c r="BZX35" s="733"/>
      <c r="BZY35" s="733"/>
      <c r="BZZ35" s="733"/>
      <c r="CAA35" s="733"/>
      <c r="CAB35" s="733"/>
      <c r="CAC35" s="733"/>
      <c r="CAD35" s="733"/>
      <c r="CAE35" s="733"/>
      <c r="CAF35" s="733"/>
      <c r="CAG35" s="733"/>
      <c r="CAH35" s="733"/>
      <c r="CAI35" s="733"/>
      <c r="CAJ35" s="733"/>
      <c r="CAK35" s="733"/>
      <c r="CAL35" s="733"/>
      <c r="CAM35" s="733"/>
      <c r="CAN35" s="733"/>
      <c r="CAO35" s="733"/>
      <c r="CAP35" s="733"/>
      <c r="CAQ35" s="733"/>
      <c r="CAR35" s="733"/>
      <c r="CAS35" s="733"/>
      <c r="CAT35" s="733"/>
      <c r="CAU35" s="733"/>
      <c r="CAV35" s="733"/>
      <c r="CAW35" s="733"/>
      <c r="CAX35" s="733"/>
      <c r="CAY35" s="733"/>
      <c r="CAZ35" s="733"/>
      <c r="CBA35" s="733"/>
      <c r="CBB35" s="733"/>
      <c r="CBC35" s="733"/>
      <c r="CBD35" s="733"/>
      <c r="CBE35" s="733"/>
      <c r="CBF35" s="733"/>
      <c r="CBG35" s="733"/>
      <c r="CBH35" s="733"/>
      <c r="CBI35" s="733"/>
      <c r="CBJ35" s="733"/>
      <c r="CBK35" s="733"/>
      <c r="CBL35" s="733"/>
      <c r="CBM35" s="733"/>
      <c r="CBN35" s="733"/>
      <c r="CBO35" s="733"/>
      <c r="CBP35" s="733"/>
      <c r="CBQ35" s="733"/>
      <c r="CBR35" s="733"/>
      <c r="CBS35" s="733"/>
      <c r="CBT35" s="733"/>
      <c r="CBU35" s="733"/>
      <c r="CBV35" s="733"/>
      <c r="CBW35" s="733"/>
      <c r="CBX35" s="733"/>
      <c r="CBY35" s="733"/>
      <c r="CBZ35" s="733"/>
      <c r="CCA35" s="733"/>
      <c r="CCB35" s="733"/>
      <c r="CCC35" s="733"/>
      <c r="CCD35" s="733"/>
      <c r="CCE35" s="733"/>
      <c r="CCF35" s="733"/>
      <c r="CCG35" s="733"/>
      <c r="CCH35" s="733"/>
      <c r="CCI35" s="733"/>
      <c r="CCJ35" s="733"/>
      <c r="CCK35" s="733"/>
      <c r="CCL35" s="733"/>
      <c r="CCM35" s="733"/>
      <c r="CCN35" s="733"/>
      <c r="CCO35" s="733"/>
      <c r="CCP35" s="733"/>
      <c r="CCQ35" s="733"/>
      <c r="CCR35" s="733"/>
      <c r="CCS35" s="733"/>
      <c r="CCT35" s="733"/>
      <c r="CCU35" s="733"/>
      <c r="CCV35" s="733"/>
      <c r="CCW35" s="733"/>
      <c r="CCX35" s="733"/>
      <c r="CCY35" s="733"/>
      <c r="CCZ35" s="733"/>
      <c r="CDA35" s="733"/>
      <c r="CDB35" s="733"/>
      <c r="CDC35" s="733"/>
      <c r="CDD35" s="733"/>
      <c r="CDE35" s="733"/>
      <c r="CDF35" s="733"/>
      <c r="CDG35" s="733"/>
      <c r="CDH35" s="733"/>
      <c r="CDI35" s="733"/>
      <c r="CDJ35" s="733"/>
      <c r="CDK35" s="733"/>
      <c r="CDL35" s="733"/>
      <c r="CDM35" s="733"/>
      <c r="CDN35" s="733"/>
      <c r="CDO35" s="733"/>
      <c r="CDP35" s="733"/>
      <c r="CDQ35" s="733"/>
      <c r="CDR35" s="733"/>
      <c r="CDS35" s="733"/>
      <c r="CDT35" s="733"/>
      <c r="CDU35" s="733"/>
      <c r="CDV35" s="733"/>
      <c r="CDW35" s="733"/>
      <c r="CDX35" s="733"/>
      <c r="CDY35" s="733"/>
      <c r="CDZ35" s="733"/>
      <c r="CEA35" s="733"/>
      <c r="CEB35" s="733"/>
      <c r="CEC35" s="733"/>
      <c r="CED35" s="733"/>
      <c r="CEE35" s="733"/>
      <c r="CEF35" s="733"/>
      <c r="CEG35" s="733"/>
      <c r="CEH35" s="733"/>
      <c r="CEI35" s="733"/>
      <c r="CEJ35" s="733"/>
      <c r="CEK35" s="733"/>
      <c r="CEL35" s="733"/>
      <c r="CEM35" s="733"/>
      <c r="CEN35" s="733"/>
      <c r="CEO35" s="733"/>
      <c r="CEP35" s="733"/>
      <c r="CEQ35" s="733"/>
      <c r="CER35" s="733"/>
      <c r="CES35" s="733"/>
      <c r="CET35" s="733"/>
      <c r="CEU35" s="733"/>
      <c r="CEV35" s="733"/>
      <c r="CEW35" s="733"/>
      <c r="CEX35" s="733"/>
      <c r="CEY35" s="733"/>
      <c r="CEZ35" s="733"/>
      <c r="CFA35" s="733"/>
      <c r="CFB35" s="733"/>
      <c r="CFC35" s="733"/>
      <c r="CFD35" s="733"/>
      <c r="CFE35" s="733"/>
      <c r="CFF35" s="733"/>
      <c r="CFG35" s="733"/>
      <c r="CFH35" s="733"/>
      <c r="CFI35" s="733"/>
      <c r="CFJ35" s="733"/>
      <c r="CFK35" s="733"/>
      <c r="CFL35" s="733"/>
      <c r="CFM35" s="733"/>
      <c r="CFN35" s="733"/>
      <c r="CFO35" s="733"/>
      <c r="CFP35" s="733"/>
      <c r="CFQ35" s="733"/>
      <c r="CFR35" s="733"/>
      <c r="CFS35" s="733"/>
      <c r="CFT35" s="733"/>
      <c r="CFU35" s="733"/>
      <c r="CFV35" s="733"/>
      <c r="CFW35" s="733"/>
      <c r="CFX35" s="733"/>
      <c r="CFY35" s="733"/>
      <c r="CFZ35" s="733"/>
      <c r="CGA35" s="733"/>
      <c r="CGB35" s="733"/>
      <c r="CGC35" s="733"/>
      <c r="CGD35" s="733"/>
      <c r="CGE35" s="733"/>
      <c r="CGF35" s="733"/>
      <c r="CGG35" s="733"/>
      <c r="CGH35" s="733"/>
      <c r="CGI35" s="733"/>
      <c r="CGJ35" s="733"/>
      <c r="CGK35" s="733"/>
      <c r="CGL35" s="733"/>
      <c r="CGM35" s="733"/>
      <c r="CGN35" s="733"/>
      <c r="CGO35" s="733"/>
      <c r="CGP35" s="733"/>
      <c r="CGQ35" s="733"/>
      <c r="CGR35" s="733"/>
      <c r="CGS35" s="733"/>
      <c r="CGT35" s="733"/>
      <c r="CGU35" s="733"/>
      <c r="CGV35" s="733"/>
      <c r="CGW35" s="733"/>
      <c r="CGX35" s="733"/>
      <c r="CGY35" s="733"/>
      <c r="CGZ35" s="733"/>
      <c r="CHA35" s="733"/>
      <c r="CHB35" s="733"/>
      <c r="CHC35" s="733"/>
      <c r="CHD35" s="733"/>
      <c r="CHE35" s="733"/>
      <c r="CHF35" s="733"/>
      <c r="CHG35" s="733"/>
      <c r="CHH35" s="733"/>
      <c r="CHI35" s="733"/>
      <c r="CHJ35" s="733"/>
      <c r="CHK35" s="733"/>
      <c r="CHL35" s="733"/>
      <c r="CHM35" s="733"/>
      <c r="CHN35" s="733"/>
      <c r="CHO35" s="733"/>
      <c r="CHP35" s="733"/>
      <c r="CHQ35" s="733"/>
      <c r="CHR35" s="733"/>
      <c r="CHS35" s="733"/>
      <c r="CHT35" s="733"/>
      <c r="CHU35" s="733"/>
      <c r="CHV35" s="733"/>
      <c r="CHW35" s="733"/>
      <c r="CHX35" s="733"/>
      <c r="CHY35" s="733"/>
      <c r="CHZ35" s="733"/>
      <c r="CIA35" s="733"/>
      <c r="CIB35" s="733"/>
      <c r="CIC35" s="733"/>
      <c r="CID35" s="733"/>
      <c r="CIE35" s="733"/>
      <c r="CIF35" s="733"/>
      <c r="CIG35" s="733"/>
      <c r="CIH35" s="733"/>
      <c r="CII35" s="733"/>
      <c r="CIJ35" s="733"/>
      <c r="CIK35" s="733"/>
      <c r="CIL35" s="733"/>
      <c r="CIM35" s="733"/>
      <c r="CIN35" s="733"/>
      <c r="CIO35" s="733"/>
      <c r="CIP35" s="733"/>
      <c r="CIQ35" s="733"/>
      <c r="CIR35" s="733"/>
      <c r="CIS35" s="733"/>
      <c r="CIT35" s="733"/>
      <c r="CIU35" s="733"/>
      <c r="CIV35" s="733"/>
      <c r="CIW35" s="733"/>
      <c r="CIX35" s="733"/>
      <c r="CIY35" s="733"/>
      <c r="CIZ35" s="733"/>
      <c r="CJA35" s="733"/>
      <c r="CJB35" s="733"/>
      <c r="CJC35" s="733"/>
      <c r="CJD35" s="733"/>
      <c r="CJE35" s="733"/>
      <c r="CJF35" s="733"/>
      <c r="CJG35" s="733"/>
      <c r="CJH35" s="733"/>
      <c r="CJI35" s="733"/>
      <c r="CJJ35" s="733"/>
      <c r="CJK35" s="733"/>
      <c r="CJL35" s="733"/>
      <c r="CJM35" s="733"/>
      <c r="CJN35" s="733"/>
      <c r="CJO35" s="733"/>
      <c r="CJP35" s="733"/>
      <c r="CJQ35" s="733"/>
      <c r="CJR35" s="733"/>
      <c r="CJS35" s="733"/>
      <c r="CJT35" s="733"/>
      <c r="CJU35" s="733"/>
      <c r="CJV35" s="733"/>
      <c r="CJW35" s="733"/>
      <c r="CJX35" s="733"/>
      <c r="CJY35" s="733"/>
      <c r="CJZ35" s="733"/>
      <c r="CKA35" s="733"/>
      <c r="CKB35" s="733"/>
      <c r="CKC35" s="733"/>
      <c r="CKD35" s="733"/>
      <c r="CKE35" s="733"/>
      <c r="CKF35" s="733"/>
      <c r="CKG35" s="733"/>
      <c r="CKH35" s="733"/>
      <c r="CKI35" s="733"/>
      <c r="CKJ35" s="733"/>
      <c r="CKK35" s="733"/>
      <c r="CKL35" s="733"/>
      <c r="CKM35" s="733"/>
      <c r="CKN35" s="733"/>
      <c r="CKO35" s="733"/>
      <c r="CKP35" s="733"/>
      <c r="CKQ35" s="733"/>
      <c r="CKR35" s="733"/>
      <c r="CKS35" s="733"/>
      <c r="CKT35" s="733"/>
      <c r="CKU35" s="733"/>
      <c r="CKV35" s="733"/>
      <c r="CKW35" s="733"/>
      <c r="CKX35" s="733"/>
      <c r="CKY35" s="733"/>
      <c r="CKZ35" s="733"/>
      <c r="CLA35" s="733"/>
      <c r="CLB35" s="733"/>
      <c r="CLC35" s="733"/>
      <c r="CLD35" s="733"/>
      <c r="CLE35" s="733"/>
      <c r="CLF35" s="733"/>
      <c r="CLG35" s="733"/>
      <c r="CLH35" s="733"/>
      <c r="CLI35" s="733"/>
      <c r="CLJ35" s="733"/>
      <c r="CLK35" s="733"/>
      <c r="CLL35" s="733"/>
      <c r="CLM35" s="733"/>
      <c r="CLN35" s="733"/>
      <c r="CLO35" s="733"/>
      <c r="CLP35" s="733"/>
      <c r="CLQ35" s="733"/>
      <c r="CLR35" s="733"/>
      <c r="CLS35" s="733"/>
      <c r="CLT35" s="733"/>
      <c r="CLU35" s="733"/>
      <c r="CLV35" s="733"/>
      <c r="CLW35" s="733"/>
      <c r="CLX35" s="733"/>
      <c r="CLY35" s="733"/>
      <c r="CLZ35" s="733"/>
      <c r="CMA35" s="733"/>
      <c r="CMB35" s="733"/>
      <c r="CMC35" s="733"/>
      <c r="CMD35" s="733"/>
      <c r="CME35" s="733"/>
      <c r="CMF35" s="733"/>
      <c r="CMG35" s="733"/>
      <c r="CMH35" s="733"/>
      <c r="CMI35" s="733"/>
      <c r="CMJ35" s="733"/>
      <c r="CMK35" s="733"/>
      <c r="CML35" s="733"/>
      <c r="CMM35" s="733"/>
      <c r="CMN35" s="733"/>
      <c r="CMO35" s="733"/>
      <c r="CMP35" s="733"/>
      <c r="CMQ35" s="733"/>
      <c r="CMR35" s="733"/>
      <c r="CMS35" s="733"/>
      <c r="CMT35" s="733"/>
      <c r="CMU35" s="733"/>
      <c r="CMV35" s="733"/>
      <c r="CMW35" s="733"/>
      <c r="CMX35" s="733"/>
      <c r="CMY35" s="733"/>
      <c r="CMZ35" s="733"/>
      <c r="CNA35" s="733"/>
      <c r="CNB35" s="733"/>
      <c r="CNC35" s="733"/>
      <c r="CND35" s="733"/>
      <c r="CNE35" s="733"/>
      <c r="CNF35" s="733"/>
      <c r="CNG35" s="733"/>
      <c r="CNH35" s="733"/>
      <c r="CNI35" s="733"/>
      <c r="CNJ35" s="733"/>
      <c r="CNK35" s="733"/>
      <c r="CNL35" s="733"/>
      <c r="CNM35" s="733"/>
      <c r="CNN35" s="733"/>
      <c r="CNO35" s="733"/>
      <c r="CNP35" s="733"/>
      <c r="CNQ35" s="733"/>
      <c r="CNR35" s="733"/>
      <c r="CNS35" s="733"/>
      <c r="CNT35" s="733"/>
      <c r="CNU35" s="733"/>
      <c r="CNV35" s="733"/>
      <c r="CNW35" s="733"/>
      <c r="CNX35" s="733"/>
      <c r="CNY35" s="733"/>
      <c r="CNZ35" s="733"/>
      <c r="COA35" s="733"/>
      <c r="COB35" s="733"/>
      <c r="COC35" s="733"/>
      <c r="COD35" s="733"/>
      <c r="COE35" s="733"/>
      <c r="COF35" s="733"/>
      <c r="COG35" s="733"/>
      <c r="COH35" s="733"/>
      <c r="COI35" s="733"/>
      <c r="COJ35" s="733"/>
      <c r="COK35" s="733"/>
      <c r="COL35" s="733"/>
      <c r="COM35" s="733"/>
      <c r="CON35" s="733"/>
      <c r="COO35" s="733"/>
      <c r="COP35" s="733"/>
      <c r="COQ35" s="733"/>
      <c r="COR35" s="733"/>
      <c r="COS35" s="733"/>
      <c r="COT35" s="733"/>
      <c r="COU35" s="733"/>
      <c r="COV35" s="733"/>
      <c r="COW35" s="733"/>
      <c r="COX35" s="733"/>
      <c r="COY35" s="733"/>
      <c r="COZ35" s="733"/>
      <c r="CPA35" s="733"/>
      <c r="CPB35" s="733"/>
      <c r="CPC35" s="733"/>
      <c r="CPD35" s="733"/>
      <c r="CPE35" s="733"/>
      <c r="CPF35" s="733"/>
      <c r="CPG35" s="733"/>
      <c r="CPH35" s="733"/>
      <c r="CPI35" s="733"/>
      <c r="CPJ35" s="733"/>
      <c r="CPK35" s="733"/>
      <c r="CPL35" s="733"/>
      <c r="CPM35" s="733"/>
      <c r="CPN35" s="733"/>
      <c r="CPO35" s="733"/>
      <c r="CPP35" s="733"/>
      <c r="CPQ35" s="733"/>
      <c r="CPR35" s="733"/>
      <c r="CPS35" s="733"/>
      <c r="CPT35" s="733"/>
      <c r="CPU35" s="733"/>
      <c r="CPV35" s="733"/>
      <c r="CPW35" s="733"/>
      <c r="CPX35" s="733"/>
      <c r="CPY35" s="733"/>
      <c r="CPZ35" s="733"/>
      <c r="CQA35" s="733"/>
      <c r="CQB35" s="733"/>
      <c r="CQC35" s="733"/>
      <c r="CQD35" s="733"/>
      <c r="CQE35" s="733"/>
      <c r="CQF35" s="733"/>
      <c r="CQG35" s="733"/>
      <c r="CQH35" s="733"/>
      <c r="CQI35" s="733"/>
      <c r="CQJ35" s="733"/>
      <c r="CQK35" s="733"/>
      <c r="CQL35" s="733"/>
      <c r="CQM35" s="733"/>
      <c r="CQN35" s="733"/>
      <c r="CQO35" s="733"/>
      <c r="CQP35" s="733"/>
      <c r="CQQ35" s="733"/>
      <c r="CQR35" s="733"/>
      <c r="CQS35" s="733"/>
      <c r="CQT35" s="733"/>
      <c r="CQU35" s="733"/>
      <c r="CQV35" s="733"/>
      <c r="CQW35" s="733"/>
      <c r="CQX35" s="733"/>
      <c r="CQY35" s="733"/>
      <c r="CQZ35" s="733"/>
      <c r="CRA35" s="733"/>
      <c r="CRB35" s="733"/>
      <c r="CRC35" s="733"/>
      <c r="CRD35" s="733"/>
      <c r="CRE35" s="733"/>
      <c r="CRF35" s="733"/>
      <c r="CRG35" s="733"/>
      <c r="CRH35" s="733"/>
      <c r="CRI35" s="733"/>
      <c r="CRJ35" s="733"/>
      <c r="CRK35" s="733"/>
      <c r="CRL35" s="733"/>
      <c r="CRM35" s="733"/>
      <c r="CRN35" s="733"/>
      <c r="CRO35" s="733"/>
      <c r="CRP35" s="733"/>
      <c r="CRQ35" s="733"/>
      <c r="CRR35" s="733"/>
      <c r="CRS35" s="733"/>
      <c r="CRT35" s="733"/>
      <c r="CRU35" s="733"/>
      <c r="CRV35" s="733"/>
      <c r="CRW35" s="733"/>
      <c r="CRX35" s="733"/>
      <c r="CRY35" s="733"/>
      <c r="CRZ35" s="733"/>
      <c r="CSA35" s="733"/>
      <c r="CSB35" s="733"/>
      <c r="CSC35" s="733"/>
      <c r="CSD35" s="733"/>
      <c r="CSE35" s="733"/>
      <c r="CSF35" s="733"/>
      <c r="CSG35" s="733"/>
      <c r="CSH35" s="733"/>
      <c r="CSI35" s="733"/>
      <c r="CSJ35" s="733"/>
      <c r="CSK35" s="733"/>
      <c r="CSL35" s="733"/>
      <c r="CSM35" s="733"/>
      <c r="CSN35" s="733"/>
      <c r="CSO35" s="733"/>
      <c r="CSP35" s="733"/>
      <c r="CSQ35" s="733"/>
      <c r="CSR35" s="733"/>
      <c r="CSS35" s="733"/>
      <c r="CST35" s="733"/>
      <c r="CSU35" s="733"/>
      <c r="CSV35" s="733"/>
      <c r="CSW35" s="733"/>
      <c r="CSX35" s="733"/>
      <c r="CSY35" s="733"/>
      <c r="CSZ35" s="733"/>
      <c r="CTA35" s="733"/>
      <c r="CTB35" s="733"/>
      <c r="CTC35" s="733"/>
      <c r="CTD35" s="733"/>
      <c r="CTE35" s="733"/>
      <c r="CTF35" s="733"/>
      <c r="CTG35" s="733"/>
      <c r="CTH35" s="733"/>
      <c r="CTI35" s="733"/>
      <c r="CTJ35" s="733"/>
      <c r="CTK35" s="733"/>
      <c r="CTL35" s="733"/>
      <c r="CTM35" s="733"/>
      <c r="CTN35" s="733"/>
      <c r="CTO35" s="733"/>
      <c r="CTP35" s="733"/>
      <c r="CTQ35" s="733"/>
      <c r="CTR35" s="733"/>
      <c r="CTS35" s="733"/>
      <c r="CTT35" s="733"/>
      <c r="CTU35" s="733"/>
      <c r="CTV35" s="733"/>
      <c r="CTW35" s="733"/>
      <c r="CTX35" s="733"/>
      <c r="CTY35" s="733"/>
      <c r="CTZ35" s="733"/>
      <c r="CUA35" s="733"/>
      <c r="CUB35" s="733"/>
      <c r="CUC35" s="733"/>
      <c r="CUD35" s="733"/>
      <c r="CUE35" s="733"/>
      <c r="CUF35" s="733"/>
      <c r="CUG35" s="733"/>
      <c r="CUH35" s="733"/>
      <c r="CUI35" s="733"/>
      <c r="CUJ35" s="733"/>
      <c r="CUK35" s="733"/>
      <c r="CUL35" s="733"/>
      <c r="CUM35" s="733"/>
      <c r="CUN35" s="733"/>
      <c r="CUO35" s="733"/>
      <c r="CUP35" s="733"/>
      <c r="CUQ35" s="733"/>
      <c r="CUR35" s="733"/>
      <c r="CUS35" s="733"/>
      <c r="CUT35" s="733"/>
      <c r="CUU35" s="733"/>
      <c r="CUV35" s="733"/>
      <c r="CUW35" s="733"/>
      <c r="CUX35" s="733"/>
      <c r="CUY35" s="733"/>
      <c r="CUZ35" s="733"/>
      <c r="CVA35" s="733"/>
      <c r="CVB35" s="733"/>
      <c r="CVC35" s="733"/>
      <c r="CVD35" s="733"/>
      <c r="CVE35" s="733"/>
      <c r="CVF35" s="733"/>
      <c r="CVG35" s="733"/>
      <c r="CVH35" s="733"/>
      <c r="CVI35" s="733"/>
      <c r="CVJ35" s="733"/>
      <c r="CVK35" s="733"/>
      <c r="CVL35" s="733"/>
      <c r="CVM35" s="733"/>
      <c r="CVN35" s="733"/>
      <c r="CVO35" s="733"/>
      <c r="CVP35" s="733"/>
      <c r="CVQ35" s="733"/>
      <c r="CVR35" s="733"/>
      <c r="CVS35" s="733"/>
      <c r="CVT35" s="733"/>
      <c r="CVU35" s="733"/>
      <c r="CVV35" s="733"/>
      <c r="CVW35" s="733"/>
      <c r="CVX35" s="733"/>
      <c r="CVY35" s="733"/>
      <c r="CVZ35" s="733"/>
      <c r="CWA35" s="733"/>
      <c r="CWB35" s="733"/>
      <c r="CWC35" s="733"/>
      <c r="CWD35" s="733"/>
      <c r="CWE35" s="733"/>
      <c r="CWF35" s="733"/>
      <c r="CWG35" s="733"/>
      <c r="CWH35" s="733"/>
      <c r="CWI35" s="733"/>
      <c r="CWJ35" s="733"/>
      <c r="CWK35" s="733"/>
      <c r="CWL35" s="733"/>
      <c r="CWM35" s="733"/>
      <c r="CWN35" s="733"/>
      <c r="CWO35" s="733"/>
      <c r="CWP35" s="733"/>
      <c r="CWQ35" s="733"/>
      <c r="CWR35" s="733"/>
      <c r="CWS35" s="733"/>
      <c r="CWT35" s="733"/>
      <c r="CWU35" s="733"/>
      <c r="CWV35" s="733"/>
      <c r="CWW35" s="733"/>
      <c r="CWX35" s="733"/>
      <c r="CWY35" s="733"/>
      <c r="CWZ35" s="733"/>
      <c r="CXA35" s="733"/>
      <c r="CXB35" s="733"/>
      <c r="CXC35" s="733"/>
      <c r="CXD35" s="733"/>
      <c r="CXE35" s="733"/>
      <c r="CXF35" s="733"/>
      <c r="CXG35" s="733"/>
      <c r="CXH35" s="733"/>
      <c r="CXI35" s="733"/>
      <c r="CXJ35" s="733"/>
      <c r="CXK35" s="733"/>
      <c r="CXL35" s="733"/>
      <c r="CXM35" s="733"/>
      <c r="CXN35" s="733"/>
      <c r="CXO35" s="733"/>
      <c r="CXP35" s="733"/>
      <c r="CXQ35" s="733"/>
      <c r="CXR35" s="733"/>
      <c r="CXS35" s="733"/>
      <c r="CXT35" s="733"/>
      <c r="CXU35" s="733"/>
      <c r="CXV35" s="733"/>
      <c r="CXW35" s="733"/>
      <c r="CXX35" s="733"/>
      <c r="CXY35" s="733"/>
      <c r="CXZ35" s="733"/>
      <c r="CYA35" s="733"/>
      <c r="CYB35" s="733"/>
      <c r="CYC35" s="733"/>
      <c r="CYD35" s="733"/>
      <c r="CYE35" s="733"/>
      <c r="CYF35" s="733"/>
      <c r="CYG35" s="733"/>
      <c r="CYH35" s="733"/>
      <c r="CYI35" s="733"/>
      <c r="CYJ35" s="733"/>
      <c r="CYK35" s="733"/>
      <c r="CYL35" s="733"/>
      <c r="CYM35" s="733"/>
      <c r="CYN35" s="733"/>
      <c r="CYO35" s="733"/>
      <c r="CYP35" s="733"/>
      <c r="CYQ35" s="733"/>
      <c r="CYR35" s="733"/>
      <c r="CYS35" s="733"/>
      <c r="CYT35" s="733"/>
      <c r="CYU35" s="733"/>
      <c r="CYV35" s="733"/>
      <c r="CYW35" s="733"/>
      <c r="CYX35" s="733"/>
      <c r="CYY35" s="733"/>
      <c r="CYZ35" s="733"/>
      <c r="CZA35" s="733"/>
      <c r="CZB35" s="733"/>
      <c r="CZC35" s="733"/>
      <c r="CZD35" s="733"/>
      <c r="CZE35" s="733"/>
      <c r="CZF35" s="733"/>
      <c r="CZG35" s="733"/>
      <c r="CZH35" s="733"/>
      <c r="CZI35" s="733"/>
      <c r="CZJ35" s="733"/>
      <c r="CZK35" s="733"/>
      <c r="CZL35" s="733"/>
      <c r="CZM35" s="733"/>
      <c r="CZN35" s="733"/>
      <c r="CZO35" s="733"/>
      <c r="CZP35" s="733"/>
      <c r="CZQ35" s="733"/>
      <c r="CZR35" s="733"/>
      <c r="CZS35" s="733"/>
      <c r="CZT35" s="733"/>
      <c r="CZU35" s="733"/>
      <c r="CZV35" s="733"/>
      <c r="CZW35" s="733"/>
      <c r="CZX35" s="733"/>
      <c r="CZY35" s="733"/>
      <c r="CZZ35" s="733"/>
      <c r="DAA35" s="733"/>
      <c r="DAB35" s="733"/>
      <c r="DAC35" s="733"/>
      <c r="DAD35" s="733"/>
      <c r="DAE35" s="733"/>
      <c r="DAF35" s="733"/>
      <c r="DAG35" s="733"/>
      <c r="DAH35" s="733"/>
      <c r="DAI35" s="733"/>
      <c r="DAJ35" s="733"/>
      <c r="DAK35" s="733"/>
      <c r="DAL35" s="733"/>
      <c r="DAM35" s="733"/>
      <c r="DAN35" s="733"/>
      <c r="DAO35" s="733"/>
      <c r="DAP35" s="733"/>
      <c r="DAQ35" s="733"/>
      <c r="DAR35" s="733"/>
      <c r="DAS35" s="733"/>
      <c r="DAT35" s="733"/>
      <c r="DAU35" s="733"/>
      <c r="DAV35" s="733"/>
      <c r="DAW35" s="733"/>
      <c r="DAX35" s="733"/>
      <c r="DAY35" s="733"/>
      <c r="DAZ35" s="733"/>
      <c r="DBA35" s="733"/>
      <c r="DBB35" s="733"/>
      <c r="DBC35" s="733"/>
      <c r="DBD35" s="733"/>
      <c r="DBE35" s="733"/>
      <c r="DBF35" s="733"/>
      <c r="DBG35" s="733"/>
      <c r="DBH35" s="733"/>
      <c r="DBI35" s="733"/>
      <c r="DBJ35" s="733"/>
      <c r="DBK35" s="733"/>
      <c r="DBL35" s="733"/>
      <c r="DBM35" s="733"/>
      <c r="DBN35" s="733"/>
      <c r="DBO35" s="733"/>
      <c r="DBP35" s="733"/>
      <c r="DBQ35" s="733"/>
      <c r="DBR35" s="733"/>
      <c r="DBS35" s="733"/>
      <c r="DBT35" s="733"/>
      <c r="DBU35" s="733"/>
      <c r="DBV35" s="733"/>
      <c r="DBW35" s="733"/>
      <c r="DBX35" s="733"/>
      <c r="DBY35" s="733"/>
      <c r="DBZ35" s="733"/>
      <c r="DCA35" s="733"/>
      <c r="DCB35" s="733"/>
      <c r="DCC35" s="733"/>
      <c r="DCD35" s="733"/>
      <c r="DCE35" s="733"/>
      <c r="DCF35" s="733"/>
      <c r="DCG35" s="733"/>
      <c r="DCH35" s="733"/>
      <c r="DCI35" s="733"/>
      <c r="DCJ35" s="733"/>
      <c r="DCK35" s="733"/>
      <c r="DCL35" s="733"/>
      <c r="DCM35" s="733"/>
      <c r="DCN35" s="733"/>
      <c r="DCO35" s="733"/>
      <c r="DCP35" s="733"/>
      <c r="DCQ35" s="733"/>
      <c r="DCR35" s="733"/>
      <c r="DCS35" s="733"/>
      <c r="DCT35" s="733"/>
      <c r="DCU35" s="733"/>
      <c r="DCV35" s="733"/>
      <c r="DCW35" s="733"/>
      <c r="DCX35" s="733"/>
      <c r="DCY35" s="733"/>
      <c r="DCZ35" s="733"/>
      <c r="DDA35" s="733"/>
      <c r="DDB35" s="733"/>
      <c r="DDC35" s="733"/>
      <c r="DDD35" s="733"/>
      <c r="DDE35" s="733"/>
      <c r="DDF35" s="733"/>
      <c r="DDG35" s="733"/>
      <c r="DDH35" s="733"/>
      <c r="DDI35" s="733"/>
      <c r="DDJ35" s="733"/>
      <c r="DDK35" s="733"/>
      <c r="DDL35" s="733"/>
      <c r="DDM35" s="733"/>
      <c r="DDN35" s="733"/>
      <c r="DDO35" s="733"/>
      <c r="DDP35" s="733"/>
      <c r="DDQ35" s="733"/>
      <c r="DDR35" s="733"/>
      <c r="DDS35" s="733"/>
      <c r="DDT35" s="733"/>
      <c r="DDU35" s="733"/>
      <c r="DDV35" s="733"/>
      <c r="DDW35" s="733"/>
      <c r="DDX35" s="733"/>
      <c r="DDY35" s="733"/>
      <c r="DDZ35" s="733"/>
      <c r="DEA35" s="733"/>
      <c r="DEB35" s="733"/>
      <c r="DEC35" s="733"/>
      <c r="DED35" s="733"/>
      <c r="DEE35" s="733"/>
      <c r="DEF35" s="733"/>
      <c r="DEG35" s="733"/>
      <c r="DEH35" s="733"/>
      <c r="DEI35" s="733"/>
      <c r="DEJ35" s="733"/>
      <c r="DEK35" s="733"/>
      <c r="DEL35" s="733"/>
      <c r="DEM35" s="733"/>
      <c r="DEN35" s="733"/>
      <c r="DEO35" s="733"/>
      <c r="DEP35" s="733"/>
      <c r="DEQ35" s="733"/>
      <c r="DER35" s="733"/>
      <c r="DES35" s="733"/>
      <c r="DET35" s="733"/>
      <c r="DEU35" s="733"/>
      <c r="DEV35" s="733"/>
      <c r="DEW35" s="733"/>
      <c r="DEX35" s="733"/>
      <c r="DEY35" s="733"/>
      <c r="DEZ35" s="733"/>
      <c r="DFA35" s="733"/>
      <c r="DFB35" s="733"/>
      <c r="DFC35" s="733"/>
      <c r="DFD35" s="733"/>
      <c r="DFE35" s="733"/>
      <c r="DFF35" s="733"/>
      <c r="DFG35" s="733"/>
      <c r="DFH35" s="733"/>
      <c r="DFI35" s="733"/>
      <c r="DFJ35" s="733"/>
      <c r="DFK35" s="733"/>
      <c r="DFL35" s="733"/>
      <c r="DFM35" s="733"/>
      <c r="DFN35" s="733"/>
      <c r="DFO35" s="733"/>
      <c r="DFP35" s="733"/>
      <c r="DFQ35" s="733"/>
      <c r="DFR35" s="733"/>
      <c r="DFS35" s="733"/>
      <c r="DFT35" s="733"/>
      <c r="DFU35" s="733"/>
      <c r="DFV35" s="733"/>
      <c r="DFW35" s="733"/>
      <c r="DFX35" s="733"/>
      <c r="DFY35" s="733"/>
      <c r="DFZ35" s="733"/>
      <c r="DGA35" s="733"/>
      <c r="DGB35" s="733"/>
      <c r="DGC35" s="733"/>
      <c r="DGD35" s="733"/>
      <c r="DGE35" s="733"/>
      <c r="DGF35" s="733"/>
      <c r="DGG35" s="733"/>
      <c r="DGH35" s="733"/>
      <c r="DGI35" s="733"/>
      <c r="DGJ35" s="733"/>
      <c r="DGK35" s="733"/>
      <c r="DGL35" s="733"/>
      <c r="DGM35" s="733"/>
      <c r="DGN35" s="733"/>
      <c r="DGO35" s="733"/>
      <c r="DGP35" s="733"/>
      <c r="DGQ35" s="733"/>
      <c r="DGR35" s="733"/>
      <c r="DGS35" s="733"/>
      <c r="DGT35" s="733"/>
      <c r="DGU35" s="733"/>
      <c r="DGV35" s="733"/>
      <c r="DGW35" s="733"/>
      <c r="DGX35" s="733"/>
      <c r="DGY35" s="733"/>
      <c r="DGZ35" s="733"/>
      <c r="DHA35" s="733"/>
      <c r="DHB35" s="733"/>
      <c r="DHC35" s="733"/>
      <c r="DHD35" s="733"/>
      <c r="DHE35" s="733"/>
      <c r="DHF35" s="733"/>
      <c r="DHG35" s="733"/>
      <c r="DHH35" s="733"/>
      <c r="DHI35" s="733"/>
      <c r="DHJ35" s="733"/>
      <c r="DHK35" s="733"/>
      <c r="DHL35" s="733"/>
      <c r="DHM35" s="733"/>
      <c r="DHN35" s="733"/>
      <c r="DHO35" s="733"/>
      <c r="DHP35" s="733"/>
      <c r="DHQ35" s="733"/>
      <c r="DHR35" s="733"/>
      <c r="DHS35" s="733"/>
      <c r="DHT35" s="733"/>
      <c r="DHU35" s="733"/>
      <c r="DHV35" s="733"/>
      <c r="DHW35" s="733"/>
      <c r="DHX35" s="733"/>
      <c r="DHY35" s="733"/>
      <c r="DHZ35" s="733"/>
      <c r="DIA35" s="733"/>
      <c r="DIB35" s="733"/>
      <c r="DIC35" s="733"/>
      <c r="DID35" s="733"/>
      <c r="DIE35" s="733"/>
      <c r="DIF35" s="733"/>
      <c r="DIG35" s="733"/>
      <c r="DIH35" s="733"/>
      <c r="DII35" s="733"/>
      <c r="DIJ35" s="733"/>
      <c r="DIK35" s="733"/>
      <c r="DIL35" s="733"/>
      <c r="DIM35" s="733"/>
      <c r="DIN35" s="733"/>
      <c r="DIO35" s="733"/>
      <c r="DIP35" s="733"/>
      <c r="DIQ35" s="733"/>
      <c r="DIR35" s="733"/>
      <c r="DIS35" s="733"/>
      <c r="DIT35" s="733"/>
      <c r="DIU35" s="733"/>
      <c r="DIV35" s="733"/>
      <c r="DIW35" s="733"/>
      <c r="DIX35" s="733"/>
      <c r="DIY35" s="733"/>
      <c r="DIZ35" s="733"/>
      <c r="DJA35" s="733"/>
      <c r="DJB35" s="733"/>
      <c r="DJC35" s="733"/>
      <c r="DJD35" s="733"/>
      <c r="DJE35" s="733"/>
      <c r="DJF35" s="733"/>
      <c r="DJG35" s="733"/>
      <c r="DJH35" s="733"/>
      <c r="DJI35" s="733"/>
      <c r="DJJ35" s="733"/>
      <c r="DJK35" s="733"/>
      <c r="DJL35" s="733"/>
      <c r="DJM35" s="733"/>
      <c r="DJN35" s="733"/>
      <c r="DJO35" s="733"/>
      <c r="DJP35" s="733"/>
      <c r="DJQ35" s="733"/>
      <c r="DJR35" s="733"/>
      <c r="DJS35" s="733"/>
      <c r="DJT35" s="733"/>
      <c r="DJU35" s="733"/>
      <c r="DJV35" s="733"/>
      <c r="DJW35" s="733"/>
      <c r="DJX35" s="733"/>
      <c r="DJY35" s="733"/>
      <c r="DJZ35" s="733"/>
      <c r="DKA35" s="733"/>
      <c r="DKB35" s="733"/>
      <c r="DKC35" s="733"/>
      <c r="DKD35" s="733"/>
      <c r="DKE35" s="733"/>
      <c r="DKF35" s="733"/>
      <c r="DKG35" s="733"/>
      <c r="DKH35" s="733"/>
      <c r="DKI35" s="733"/>
      <c r="DKJ35" s="733"/>
      <c r="DKK35" s="733"/>
      <c r="DKL35" s="733"/>
      <c r="DKM35" s="733"/>
      <c r="DKN35" s="733"/>
      <c r="DKO35" s="733"/>
      <c r="DKP35" s="733"/>
      <c r="DKQ35" s="733"/>
      <c r="DKR35" s="733"/>
      <c r="DKS35" s="733"/>
      <c r="DKT35" s="733"/>
      <c r="DKU35" s="733"/>
      <c r="DKV35" s="733"/>
      <c r="DKW35" s="733"/>
      <c r="DKX35" s="733"/>
      <c r="DKY35" s="733"/>
      <c r="DKZ35" s="733"/>
      <c r="DLA35" s="733"/>
      <c r="DLB35" s="733"/>
      <c r="DLC35" s="733"/>
      <c r="DLD35" s="733"/>
      <c r="DLE35" s="733"/>
      <c r="DLF35" s="733"/>
      <c r="DLG35" s="733"/>
      <c r="DLH35" s="733"/>
      <c r="DLI35" s="733"/>
      <c r="DLJ35" s="733"/>
      <c r="DLK35" s="733"/>
      <c r="DLL35" s="733"/>
      <c r="DLM35" s="733"/>
      <c r="DLN35" s="733"/>
      <c r="DLO35" s="733"/>
      <c r="DLP35" s="733"/>
      <c r="DLQ35" s="733"/>
      <c r="DLR35" s="733"/>
      <c r="DLS35" s="733"/>
      <c r="DLT35" s="733"/>
      <c r="DLU35" s="733"/>
      <c r="DLV35" s="733"/>
      <c r="DLW35" s="733"/>
      <c r="DLX35" s="733"/>
      <c r="DLY35" s="733"/>
      <c r="DLZ35" s="733"/>
      <c r="DMA35" s="733"/>
      <c r="DMB35" s="733"/>
      <c r="DMC35" s="733"/>
      <c r="DMD35" s="733"/>
      <c r="DME35" s="733"/>
      <c r="DMF35" s="733"/>
      <c r="DMG35" s="733"/>
      <c r="DMH35" s="733"/>
      <c r="DMI35" s="733"/>
      <c r="DMJ35" s="733"/>
      <c r="DMK35" s="733"/>
      <c r="DML35" s="733"/>
      <c r="DMM35" s="733"/>
      <c r="DMN35" s="733"/>
      <c r="DMO35" s="733"/>
      <c r="DMP35" s="733"/>
      <c r="DMQ35" s="733"/>
      <c r="DMR35" s="733"/>
      <c r="DMS35" s="733"/>
      <c r="DMT35" s="733"/>
      <c r="DMU35" s="733"/>
      <c r="DMV35" s="733"/>
      <c r="DMW35" s="733"/>
      <c r="DMX35" s="733"/>
      <c r="DMY35" s="733"/>
      <c r="DMZ35" s="733"/>
      <c r="DNA35" s="733"/>
      <c r="DNB35" s="733"/>
      <c r="DNC35" s="733"/>
      <c r="DND35" s="733"/>
      <c r="DNE35" s="733"/>
      <c r="DNF35" s="733"/>
      <c r="DNG35" s="733"/>
      <c r="DNH35" s="733"/>
      <c r="DNI35" s="733"/>
      <c r="DNJ35" s="733"/>
      <c r="DNK35" s="733"/>
      <c r="DNL35" s="733"/>
      <c r="DNM35" s="733"/>
      <c r="DNN35" s="733"/>
      <c r="DNO35" s="733"/>
      <c r="DNP35" s="733"/>
      <c r="DNQ35" s="733"/>
      <c r="DNR35" s="733"/>
      <c r="DNS35" s="733"/>
      <c r="DNT35" s="733"/>
      <c r="DNU35" s="733"/>
      <c r="DNV35" s="733"/>
      <c r="DNW35" s="733"/>
      <c r="DNX35" s="733"/>
      <c r="DNY35" s="733"/>
      <c r="DNZ35" s="733"/>
      <c r="DOA35" s="733"/>
      <c r="DOB35" s="733"/>
      <c r="DOC35" s="733"/>
      <c r="DOD35" s="733"/>
      <c r="DOE35" s="733"/>
      <c r="DOF35" s="733"/>
      <c r="DOG35" s="733"/>
      <c r="DOH35" s="733"/>
      <c r="DOI35" s="733"/>
      <c r="DOJ35" s="733"/>
      <c r="DOK35" s="733"/>
      <c r="DOL35" s="733"/>
      <c r="DOM35" s="733"/>
      <c r="DON35" s="733"/>
      <c r="DOO35" s="733"/>
      <c r="DOP35" s="733"/>
      <c r="DOQ35" s="733"/>
      <c r="DOR35" s="733"/>
      <c r="DOS35" s="733"/>
      <c r="DOT35" s="733"/>
      <c r="DOU35" s="733"/>
      <c r="DOV35" s="733"/>
      <c r="DOW35" s="733"/>
      <c r="DOX35" s="733"/>
      <c r="DOY35" s="733"/>
      <c r="DOZ35" s="733"/>
      <c r="DPA35" s="733"/>
      <c r="DPB35" s="733"/>
      <c r="DPC35" s="733"/>
      <c r="DPD35" s="733"/>
      <c r="DPE35" s="733"/>
      <c r="DPF35" s="733"/>
      <c r="DPG35" s="733"/>
      <c r="DPH35" s="733"/>
      <c r="DPI35" s="733"/>
      <c r="DPJ35" s="733"/>
      <c r="DPK35" s="733"/>
      <c r="DPL35" s="733"/>
      <c r="DPM35" s="733"/>
      <c r="DPN35" s="733"/>
      <c r="DPO35" s="733"/>
      <c r="DPP35" s="733"/>
      <c r="DPQ35" s="733"/>
      <c r="DPR35" s="733"/>
      <c r="DPS35" s="733"/>
      <c r="DPT35" s="733"/>
      <c r="DPU35" s="733"/>
      <c r="DPV35" s="733"/>
      <c r="DPW35" s="733"/>
      <c r="DPX35" s="733"/>
      <c r="DPY35" s="733"/>
      <c r="DPZ35" s="733"/>
      <c r="DQA35" s="733"/>
      <c r="DQB35" s="733"/>
      <c r="DQC35" s="733"/>
      <c r="DQD35" s="733"/>
      <c r="DQE35" s="733"/>
      <c r="DQF35" s="733"/>
      <c r="DQG35" s="733"/>
      <c r="DQH35" s="733"/>
      <c r="DQI35" s="733"/>
      <c r="DQJ35" s="733"/>
      <c r="DQK35" s="733"/>
      <c r="DQL35" s="733"/>
      <c r="DQM35" s="733"/>
      <c r="DQN35" s="733"/>
      <c r="DQO35" s="733"/>
      <c r="DQP35" s="733"/>
      <c r="DQQ35" s="733"/>
      <c r="DQR35" s="733"/>
      <c r="DQS35" s="733"/>
      <c r="DQT35" s="733"/>
      <c r="DQU35" s="733"/>
      <c r="DQV35" s="733"/>
      <c r="DQW35" s="733"/>
      <c r="DQX35" s="733"/>
      <c r="DQY35" s="733"/>
      <c r="DQZ35" s="733"/>
      <c r="DRA35" s="733"/>
      <c r="DRB35" s="733"/>
      <c r="DRC35" s="733"/>
      <c r="DRD35" s="733"/>
      <c r="DRE35" s="733"/>
      <c r="DRF35" s="733"/>
      <c r="DRG35" s="733"/>
      <c r="DRH35" s="733"/>
      <c r="DRI35" s="733"/>
      <c r="DRJ35" s="733"/>
      <c r="DRK35" s="733"/>
      <c r="DRL35" s="733"/>
      <c r="DRM35" s="733"/>
      <c r="DRN35" s="733"/>
      <c r="DRO35" s="733"/>
      <c r="DRP35" s="733"/>
      <c r="DRQ35" s="733"/>
      <c r="DRR35" s="733"/>
      <c r="DRS35" s="733"/>
      <c r="DRT35" s="733"/>
      <c r="DRU35" s="733"/>
      <c r="DRV35" s="733"/>
      <c r="DRW35" s="733"/>
      <c r="DRX35" s="733"/>
      <c r="DRY35" s="733"/>
      <c r="DRZ35" s="733"/>
      <c r="DSA35" s="733"/>
      <c r="DSB35" s="733"/>
      <c r="DSC35" s="733"/>
      <c r="DSD35" s="733"/>
      <c r="DSE35" s="733"/>
      <c r="DSF35" s="733"/>
      <c r="DSG35" s="733"/>
      <c r="DSH35" s="733"/>
      <c r="DSI35" s="733"/>
      <c r="DSJ35" s="733"/>
      <c r="DSK35" s="733"/>
      <c r="DSL35" s="733"/>
      <c r="DSM35" s="733"/>
      <c r="DSN35" s="733"/>
      <c r="DSO35" s="733"/>
      <c r="DSP35" s="733"/>
      <c r="DSQ35" s="733"/>
      <c r="DSR35" s="733"/>
      <c r="DSS35" s="733"/>
      <c r="DST35" s="733"/>
      <c r="DSU35" s="733"/>
      <c r="DSV35" s="733"/>
      <c r="DSW35" s="733"/>
      <c r="DSX35" s="733"/>
      <c r="DSY35" s="733"/>
      <c r="DSZ35" s="733"/>
      <c r="DTA35" s="733"/>
      <c r="DTB35" s="733"/>
      <c r="DTC35" s="733"/>
      <c r="DTD35" s="733"/>
      <c r="DTE35" s="733"/>
      <c r="DTF35" s="733"/>
      <c r="DTG35" s="733"/>
      <c r="DTH35" s="733"/>
      <c r="DTI35" s="733"/>
      <c r="DTJ35" s="733"/>
      <c r="DTK35" s="733"/>
      <c r="DTL35" s="733"/>
      <c r="DTM35" s="733"/>
      <c r="DTN35" s="733"/>
      <c r="DTO35" s="733"/>
      <c r="DTP35" s="733"/>
      <c r="DTQ35" s="733"/>
      <c r="DTR35" s="733"/>
      <c r="DTS35" s="733"/>
      <c r="DTT35" s="733"/>
      <c r="DTU35" s="733"/>
      <c r="DTV35" s="733"/>
      <c r="DTW35" s="733"/>
      <c r="DTX35" s="733"/>
      <c r="DTY35" s="733"/>
      <c r="DTZ35" s="733"/>
      <c r="DUA35" s="733"/>
      <c r="DUB35" s="733"/>
      <c r="DUC35" s="733"/>
      <c r="DUD35" s="733"/>
      <c r="DUE35" s="733"/>
      <c r="DUF35" s="733"/>
      <c r="DUG35" s="733"/>
      <c r="DUH35" s="733"/>
      <c r="DUI35" s="733"/>
      <c r="DUJ35" s="733"/>
      <c r="DUK35" s="733"/>
      <c r="DUL35" s="733"/>
      <c r="DUM35" s="733"/>
      <c r="DUN35" s="733"/>
      <c r="DUO35" s="733"/>
      <c r="DUP35" s="733"/>
      <c r="DUQ35" s="733"/>
      <c r="DUR35" s="733"/>
      <c r="DUS35" s="733"/>
      <c r="DUT35" s="733"/>
      <c r="DUU35" s="733"/>
      <c r="DUV35" s="733"/>
      <c r="DUW35" s="733"/>
      <c r="DUX35" s="733"/>
      <c r="DUY35" s="733"/>
      <c r="DUZ35" s="733"/>
      <c r="DVA35" s="733"/>
      <c r="DVB35" s="733"/>
      <c r="DVC35" s="733"/>
      <c r="DVD35" s="733"/>
      <c r="DVE35" s="733"/>
      <c r="DVF35" s="733"/>
      <c r="DVG35" s="733"/>
      <c r="DVH35" s="733"/>
      <c r="DVI35" s="733"/>
      <c r="DVJ35" s="733"/>
      <c r="DVK35" s="733"/>
      <c r="DVL35" s="733"/>
      <c r="DVM35" s="733"/>
      <c r="DVN35" s="733"/>
      <c r="DVO35" s="733"/>
      <c r="DVP35" s="733"/>
      <c r="DVQ35" s="733"/>
      <c r="DVR35" s="733"/>
      <c r="DVS35" s="733"/>
      <c r="DVT35" s="733"/>
      <c r="DVU35" s="733"/>
      <c r="DVV35" s="733"/>
      <c r="DVW35" s="733"/>
      <c r="DVX35" s="733"/>
      <c r="DVY35" s="733"/>
      <c r="DVZ35" s="733"/>
      <c r="DWA35" s="733"/>
      <c r="DWB35" s="733"/>
      <c r="DWC35" s="733"/>
      <c r="DWD35" s="733"/>
      <c r="DWE35" s="733"/>
      <c r="DWF35" s="733"/>
      <c r="DWG35" s="733"/>
      <c r="DWH35" s="733"/>
      <c r="DWI35" s="733"/>
      <c r="DWJ35" s="733"/>
      <c r="DWK35" s="733"/>
      <c r="DWL35" s="733"/>
      <c r="DWM35" s="733"/>
      <c r="DWN35" s="733"/>
      <c r="DWO35" s="733"/>
      <c r="DWP35" s="733"/>
      <c r="DWQ35" s="733"/>
      <c r="DWR35" s="733"/>
      <c r="DWS35" s="733"/>
      <c r="DWT35" s="733"/>
      <c r="DWU35" s="733"/>
      <c r="DWV35" s="733"/>
      <c r="DWW35" s="733"/>
      <c r="DWX35" s="733"/>
      <c r="DWY35" s="733"/>
      <c r="DWZ35" s="733"/>
      <c r="DXA35" s="733"/>
      <c r="DXB35" s="733"/>
      <c r="DXC35" s="733"/>
      <c r="DXD35" s="733"/>
      <c r="DXE35" s="733"/>
      <c r="DXF35" s="733"/>
      <c r="DXG35" s="733"/>
      <c r="DXH35" s="733"/>
      <c r="DXI35" s="733"/>
      <c r="DXJ35" s="733"/>
      <c r="DXK35" s="733"/>
      <c r="DXL35" s="733"/>
      <c r="DXM35" s="733"/>
      <c r="DXN35" s="733"/>
      <c r="DXO35" s="733"/>
      <c r="DXP35" s="733"/>
      <c r="DXQ35" s="733"/>
      <c r="DXR35" s="733"/>
      <c r="DXS35" s="733"/>
      <c r="DXT35" s="733"/>
      <c r="DXU35" s="733"/>
      <c r="DXV35" s="733"/>
      <c r="DXW35" s="733"/>
      <c r="DXX35" s="733"/>
      <c r="DXY35" s="733"/>
      <c r="DXZ35" s="733"/>
      <c r="DYA35" s="733"/>
      <c r="DYB35" s="733"/>
      <c r="DYC35" s="733"/>
      <c r="DYD35" s="733"/>
      <c r="DYE35" s="733"/>
      <c r="DYF35" s="733"/>
      <c r="DYG35" s="733"/>
      <c r="DYH35" s="733"/>
      <c r="DYI35" s="733"/>
      <c r="DYJ35" s="733"/>
      <c r="DYK35" s="733"/>
      <c r="DYL35" s="733"/>
      <c r="DYM35" s="733"/>
      <c r="DYN35" s="733"/>
      <c r="DYO35" s="733"/>
      <c r="DYP35" s="733"/>
      <c r="DYQ35" s="733"/>
      <c r="DYR35" s="733"/>
      <c r="DYS35" s="733"/>
      <c r="DYT35" s="733"/>
      <c r="DYU35" s="733"/>
      <c r="DYV35" s="733"/>
      <c r="DYW35" s="733"/>
      <c r="DYX35" s="733"/>
      <c r="DYY35" s="733"/>
      <c r="DYZ35" s="733"/>
      <c r="DZA35" s="733"/>
      <c r="DZB35" s="733"/>
      <c r="DZC35" s="733"/>
      <c r="DZD35" s="733"/>
      <c r="DZE35" s="733"/>
      <c r="DZF35" s="733"/>
      <c r="DZG35" s="733"/>
      <c r="DZH35" s="733"/>
      <c r="DZI35" s="733"/>
      <c r="DZJ35" s="733"/>
      <c r="DZK35" s="733"/>
      <c r="DZL35" s="733"/>
      <c r="DZM35" s="733"/>
      <c r="DZN35" s="733"/>
      <c r="DZO35" s="733"/>
      <c r="DZP35" s="733"/>
      <c r="DZQ35" s="733"/>
      <c r="DZR35" s="733"/>
      <c r="DZS35" s="733"/>
      <c r="DZT35" s="733"/>
      <c r="DZU35" s="733"/>
      <c r="DZV35" s="733"/>
      <c r="DZW35" s="733"/>
      <c r="DZX35" s="733"/>
      <c r="DZY35" s="733"/>
      <c r="DZZ35" s="733"/>
      <c r="EAA35" s="733"/>
      <c r="EAB35" s="733"/>
      <c r="EAC35" s="733"/>
      <c r="EAD35" s="733"/>
      <c r="EAE35" s="733"/>
      <c r="EAF35" s="733"/>
      <c r="EAG35" s="733"/>
      <c r="EAH35" s="733"/>
      <c r="EAI35" s="733"/>
      <c r="EAJ35" s="733"/>
      <c r="EAK35" s="733"/>
      <c r="EAL35" s="733"/>
      <c r="EAM35" s="733"/>
      <c r="EAN35" s="733"/>
      <c r="EAO35" s="733"/>
      <c r="EAP35" s="733"/>
      <c r="EAQ35" s="733"/>
      <c r="EAR35" s="733"/>
      <c r="EAS35" s="733"/>
      <c r="EAT35" s="733"/>
      <c r="EAU35" s="733"/>
      <c r="EAV35" s="733"/>
      <c r="EAW35" s="733"/>
      <c r="EAX35" s="733"/>
      <c r="EAY35" s="733"/>
      <c r="EAZ35" s="733"/>
      <c r="EBA35" s="733"/>
      <c r="EBB35" s="733"/>
      <c r="EBC35" s="733"/>
      <c r="EBD35" s="733"/>
      <c r="EBE35" s="733"/>
      <c r="EBF35" s="733"/>
      <c r="EBG35" s="733"/>
      <c r="EBH35" s="733"/>
      <c r="EBI35" s="733"/>
      <c r="EBJ35" s="733"/>
      <c r="EBK35" s="733"/>
      <c r="EBL35" s="733"/>
      <c r="EBM35" s="733"/>
      <c r="EBN35" s="733"/>
      <c r="EBO35" s="733"/>
      <c r="EBP35" s="733"/>
      <c r="EBQ35" s="733"/>
      <c r="EBR35" s="733"/>
      <c r="EBS35" s="733"/>
      <c r="EBT35" s="733"/>
      <c r="EBU35" s="733"/>
      <c r="EBV35" s="733"/>
      <c r="EBW35" s="733"/>
      <c r="EBX35" s="733"/>
      <c r="EBY35" s="733"/>
      <c r="EBZ35" s="733"/>
      <c r="ECA35" s="733"/>
      <c r="ECB35" s="733"/>
      <c r="ECC35" s="733"/>
      <c r="ECD35" s="733"/>
      <c r="ECE35" s="733"/>
      <c r="ECF35" s="733"/>
      <c r="ECG35" s="733"/>
      <c r="ECH35" s="733"/>
      <c r="ECI35" s="733"/>
      <c r="ECJ35" s="733"/>
      <c r="ECK35" s="733"/>
      <c r="ECL35" s="733"/>
      <c r="ECM35" s="733"/>
      <c r="ECN35" s="733"/>
      <c r="ECO35" s="733"/>
      <c r="ECP35" s="733"/>
      <c r="ECQ35" s="733"/>
      <c r="ECR35" s="733"/>
      <c r="ECS35" s="733"/>
      <c r="ECT35" s="733"/>
      <c r="ECU35" s="733"/>
      <c r="ECV35" s="733"/>
      <c r="ECW35" s="733"/>
      <c r="ECX35" s="733"/>
      <c r="ECY35" s="733"/>
      <c r="ECZ35" s="733"/>
      <c r="EDA35" s="733"/>
      <c r="EDB35" s="733"/>
      <c r="EDC35" s="733"/>
      <c r="EDD35" s="733"/>
      <c r="EDE35" s="733"/>
      <c r="EDF35" s="733"/>
      <c r="EDG35" s="733"/>
      <c r="EDH35" s="733"/>
      <c r="EDI35" s="733"/>
      <c r="EDJ35" s="733"/>
      <c r="EDK35" s="733"/>
      <c r="EDL35" s="733"/>
      <c r="EDM35" s="733"/>
      <c r="EDN35" s="733"/>
      <c r="EDO35" s="733"/>
      <c r="EDP35" s="733"/>
      <c r="EDQ35" s="733"/>
      <c r="EDR35" s="733"/>
      <c r="EDS35" s="733"/>
      <c r="EDT35" s="733"/>
      <c r="EDU35" s="733"/>
      <c r="EDV35" s="733"/>
      <c r="EDW35" s="733"/>
      <c r="EDX35" s="733"/>
      <c r="EDY35" s="733"/>
      <c r="EDZ35" s="733"/>
      <c r="EEA35" s="733"/>
      <c r="EEB35" s="733"/>
      <c r="EEC35" s="733"/>
      <c r="EED35" s="733"/>
      <c r="EEE35" s="733"/>
      <c r="EEF35" s="733"/>
      <c r="EEG35" s="733"/>
      <c r="EEH35" s="733"/>
      <c r="EEI35" s="733"/>
      <c r="EEJ35" s="733"/>
      <c r="EEK35" s="733"/>
      <c r="EEL35" s="733"/>
      <c r="EEM35" s="733"/>
      <c r="EEN35" s="733"/>
      <c r="EEO35" s="733"/>
      <c r="EEP35" s="733"/>
      <c r="EEQ35" s="733"/>
      <c r="EER35" s="733"/>
      <c r="EES35" s="733"/>
      <c r="EET35" s="733"/>
      <c r="EEU35" s="733"/>
      <c r="EEV35" s="733"/>
      <c r="EEW35" s="733"/>
      <c r="EEX35" s="733"/>
      <c r="EEY35" s="733"/>
      <c r="EEZ35" s="733"/>
      <c r="EFA35" s="733"/>
      <c r="EFB35" s="733"/>
      <c r="EFC35" s="733"/>
      <c r="EFD35" s="733"/>
      <c r="EFE35" s="733"/>
      <c r="EFF35" s="733"/>
      <c r="EFG35" s="733"/>
      <c r="EFH35" s="733"/>
      <c r="EFI35" s="733"/>
      <c r="EFJ35" s="733"/>
      <c r="EFK35" s="733"/>
      <c r="EFL35" s="733"/>
      <c r="EFM35" s="733"/>
      <c r="EFN35" s="733"/>
      <c r="EFO35" s="733"/>
      <c r="EFP35" s="733"/>
      <c r="EFQ35" s="733"/>
      <c r="EFR35" s="733"/>
      <c r="EFS35" s="733"/>
      <c r="EFT35" s="733"/>
      <c r="EFU35" s="733"/>
      <c r="EFV35" s="733"/>
      <c r="EFW35" s="733"/>
      <c r="EFX35" s="733"/>
      <c r="EFY35" s="733"/>
      <c r="EFZ35" s="733"/>
      <c r="EGA35" s="733"/>
      <c r="EGB35" s="733"/>
      <c r="EGC35" s="733"/>
      <c r="EGD35" s="733"/>
      <c r="EGE35" s="733"/>
      <c r="EGF35" s="733"/>
      <c r="EGG35" s="733"/>
      <c r="EGH35" s="733"/>
      <c r="EGI35" s="733"/>
      <c r="EGJ35" s="733"/>
      <c r="EGK35" s="733"/>
      <c r="EGL35" s="733"/>
      <c r="EGM35" s="733"/>
      <c r="EGN35" s="733"/>
      <c r="EGO35" s="733"/>
      <c r="EGP35" s="733"/>
      <c r="EGQ35" s="733"/>
      <c r="EGR35" s="733"/>
      <c r="EGS35" s="733"/>
      <c r="EGT35" s="733"/>
      <c r="EGU35" s="733"/>
      <c r="EGV35" s="733"/>
      <c r="EGW35" s="733"/>
      <c r="EGX35" s="733"/>
      <c r="EGY35" s="733"/>
      <c r="EGZ35" s="733"/>
      <c r="EHA35" s="733"/>
      <c r="EHB35" s="733"/>
      <c r="EHC35" s="733"/>
      <c r="EHD35" s="733"/>
      <c r="EHE35" s="733"/>
      <c r="EHF35" s="733"/>
      <c r="EHG35" s="733"/>
      <c r="EHH35" s="733"/>
      <c r="EHI35" s="733"/>
      <c r="EHJ35" s="733"/>
      <c r="EHK35" s="733"/>
      <c r="EHL35" s="733"/>
      <c r="EHM35" s="733"/>
      <c r="EHN35" s="733"/>
      <c r="EHO35" s="733"/>
      <c r="EHP35" s="733"/>
      <c r="EHQ35" s="733"/>
      <c r="EHR35" s="733"/>
      <c r="EHS35" s="733"/>
      <c r="EHT35" s="733"/>
      <c r="EHU35" s="733"/>
      <c r="EHV35" s="733"/>
      <c r="EHW35" s="733"/>
      <c r="EHX35" s="733"/>
      <c r="EHY35" s="733"/>
      <c r="EHZ35" s="733"/>
      <c r="EIA35" s="733"/>
      <c r="EIB35" s="733"/>
      <c r="EIC35" s="733"/>
      <c r="EID35" s="733"/>
      <c r="EIE35" s="733"/>
      <c r="EIF35" s="733"/>
      <c r="EIG35" s="733"/>
      <c r="EIH35" s="733"/>
      <c r="EII35" s="733"/>
      <c r="EIJ35" s="733"/>
      <c r="EIK35" s="733"/>
      <c r="EIL35" s="733"/>
      <c r="EIM35" s="733"/>
      <c r="EIN35" s="733"/>
      <c r="EIO35" s="733"/>
      <c r="EIP35" s="733"/>
      <c r="EIQ35" s="733"/>
      <c r="EIR35" s="733"/>
      <c r="EIS35" s="733"/>
      <c r="EIT35" s="733"/>
      <c r="EIU35" s="733"/>
      <c r="EIV35" s="733"/>
      <c r="EIW35" s="733"/>
      <c r="EIX35" s="733"/>
      <c r="EIY35" s="733"/>
      <c r="EIZ35" s="733"/>
      <c r="EJA35" s="733"/>
      <c r="EJB35" s="733"/>
      <c r="EJC35" s="733"/>
      <c r="EJD35" s="733"/>
      <c r="EJE35" s="733"/>
      <c r="EJF35" s="733"/>
      <c r="EJG35" s="733"/>
      <c r="EJH35" s="733"/>
      <c r="EJI35" s="733"/>
      <c r="EJJ35" s="733"/>
      <c r="EJK35" s="733"/>
      <c r="EJL35" s="733"/>
      <c r="EJM35" s="733"/>
      <c r="EJN35" s="733"/>
      <c r="EJO35" s="733"/>
      <c r="EJP35" s="733"/>
      <c r="EJQ35" s="733"/>
      <c r="EJR35" s="733"/>
      <c r="EJS35" s="733"/>
      <c r="EJT35" s="733"/>
      <c r="EJU35" s="733"/>
      <c r="EJV35" s="733"/>
      <c r="EJW35" s="733"/>
      <c r="EJX35" s="733"/>
      <c r="EJY35" s="733"/>
      <c r="EJZ35" s="733"/>
      <c r="EKA35" s="733"/>
      <c r="EKB35" s="733"/>
      <c r="EKC35" s="733"/>
      <c r="EKD35" s="733"/>
      <c r="EKE35" s="733"/>
      <c r="EKF35" s="733"/>
      <c r="EKG35" s="733"/>
      <c r="EKH35" s="733"/>
      <c r="EKI35" s="733"/>
      <c r="EKJ35" s="733"/>
      <c r="EKK35" s="733"/>
      <c r="EKL35" s="733"/>
      <c r="EKM35" s="733"/>
      <c r="EKN35" s="733"/>
      <c r="EKO35" s="733"/>
      <c r="EKP35" s="733"/>
      <c r="EKQ35" s="733"/>
      <c r="EKR35" s="733"/>
      <c r="EKS35" s="733"/>
      <c r="EKT35" s="733"/>
      <c r="EKU35" s="733"/>
      <c r="EKV35" s="733"/>
      <c r="EKW35" s="733"/>
      <c r="EKX35" s="733"/>
      <c r="EKY35" s="733"/>
      <c r="EKZ35" s="733"/>
      <c r="ELA35" s="733"/>
      <c r="ELB35" s="733"/>
      <c r="ELC35" s="733"/>
      <c r="ELD35" s="733"/>
      <c r="ELE35" s="733"/>
      <c r="ELF35" s="733"/>
      <c r="ELG35" s="733"/>
      <c r="ELH35" s="733"/>
      <c r="ELI35" s="733"/>
      <c r="ELJ35" s="733"/>
      <c r="ELK35" s="733"/>
      <c r="ELL35" s="733"/>
      <c r="ELM35" s="733"/>
      <c r="ELN35" s="733"/>
      <c r="ELO35" s="733"/>
      <c r="ELP35" s="733"/>
      <c r="ELQ35" s="733"/>
      <c r="ELR35" s="733"/>
      <c r="ELS35" s="733"/>
      <c r="ELT35" s="733"/>
      <c r="ELU35" s="733"/>
      <c r="ELV35" s="733"/>
      <c r="ELW35" s="733"/>
      <c r="ELX35" s="733"/>
      <c r="ELY35" s="733"/>
      <c r="ELZ35" s="733"/>
      <c r="EMA35" s="733"/>
      <c r="EMB35" s="733"/>
      <c r="EMC35" s="733"/>
      <c r="EMD35" s="733"/>
      <c r="EME35" s="733"/>
      <c r="EMF35" s="733"/>
      <c r="EMG35" s="733"/>
      <c r="EMH35" s="733"/>
      <c r="EMI35" s="733"/>
      <c r="EMJ35" s="733"/>
      <c r="EMK35" s="733"/>
      <c r="EML35" s="733"/>
      <c r="EMM35" s="733"/>
      <c r="EMN35" s="733"/>
      <c r="EMO35" s="733"/>
      <c r="EMP35" s="733"/>
      <c r="EMQ35" s="733"/>
      <c r="EMR35" s="733"/>
      <c r="EMS35" s="733"/>
      <c r="EMT35" s="733"/>
      <c r="EMU35" s="733"/>
      <c r="EMV35" s="733"/>
      <c r="EMW35" s="733"/>
      <c r="EMX35" s="733"/>
      <c r="EMY35" s="733"/>
      <c r="EMZ35" s="733"/>
      <c r="ENA35" s="733"/>
      <c r="ENB35" s="733"/>
      <c r="ENC35" s="733"/>
      <c r="END35" s="733"/>
      <c r="ENE35" s="733"/>
      <c r="ENF35" s="733"/>
      <c r="ENG35" s="733"/>
      <c r="ENH35" s="733"/>
      <c r="ENI35" s="733"/>
      <c r="ENJ35" s="733"/>
      <c r="ENK35" s="733"/>
      <c r="ENL35" s="733"/>
      <c r="ENM35" s="733"/>
      <c r="ENN35" s="733"/>
      <c r="ENO35" s="733"/>
      <c r="ENP35" s="733"/>
      <c r="ENQ35" s="733"/>
      <c r="ENR35" s="733"/>
      <c r="ENS35" s="733"/>
      <c r="ENT35" s="733"/>
      <c r="ENU35" s="733"/>
      <c r="ENV35" s="733"/>
      <c r="ENW35" s="733"/>
      <c r="ENX35" s="733"/>
      <c r="ENY35" s="733"/>
      <c r="ENZ35" s="733"/>
      <c r="EOA35" s="733"/>
      <c r="EOB35" s="733"/>
      <c r="EOC35" s="733"/>
      <c r="EOD35" s="733"/>
      <c r="EOE35" s="733"/>
      <c r="EOF35" s="733"/>
      <c r="EOG35" s="733"/>
      <c r="EOH35" s="733"/>
      <c r="EOI35" s="733"/>
      <c r="EOJ35" s="733"/>
      <c r="EOK35" s="733"/>
      <c r="EOL35" s="733"/>
      <c r="EOM35" s="733"/>
      <c r="EON35" s="733"/>
      <c r="EOO35" s="733"/>
      <c r="EOP35" s="733"/>
      <c r="EOQ35" s="733"/>
      <c r="EOR35" s="733"/>
      <c r="EOS35" s="733"/>
      <c r="EOT35" s="733"/>
      <c r="EOU35" s="733"/>
      <c r="EOV35" s="733"/>
      <c r="EOW35" s="733"/>
      <c r="EOX35" s="733"/>
      <c r="EOY35" s="733"/>
      <c r="EOZ35" s="733"/>
      <c r="EPA35" s="733"/>
      <c r="EPB35" s="733"/>
      <c r="EPC35" s="733"/>
      <c r="EPD35" s="733"/>
      <c r="EPE35" s="733"/>
      <c r="EPF35" s="733"/>
      <c r="EPG35" s="733"/>
      <c r="EPH35" s="733"/>
      <c r="EPI35" s="733"/>
      <c r="EPJ35" s="733"/>
      <c r="EPK35" s="733"/>
      <c r="EPL35" s="733"/>
      <c r="EPM35" s="733"/>
      <c r="EPN35" s="733"/>
      <c r="EPO35" s="733"/>
      <c r="EPP35" s="733"/>
      <c r="EPQ35" s="733"/>
      <c r="EPR35" s="733"/>
      <c r="EPS35" s="733"/>
      <c r="EPT35" s="733"/>
      <c r="EPU35" s="733"/>
      <c r="EPV35" s="733"/>
      <c r="EPW35" s="733"/>
      <c r="EPX35" s="733"/>
      <c r="EPY35" s="733"/>
      <c r="EPZ35" s="733"/>
      <c r="EQA35" s="733"/>
      <c r="EQB35" s="733"/>
      <c r="EQC35" s="733"/>
      <c r="EQD35" s="733"/>
      <c r="EQE35" s="733"/>
      <c r="EQF35" s="733"/>
      <c r="EQG35" s="733"/>
      <c r="EQH35" s="733"/>
      <c r="EQI35" s="733"/>
      <c r="EQJ35" s="733"/>
      <c r="EQK35" s="733"/>
      <c r="EQL35" s="733"/>
      <c r="EQM35" s="733"/>
      <c r="EQN35" s="733"/>
      <c r="EQO35" s="733"/>
      <c r="EQP35" s="733"/>
      <c r="EQQ35" s="733"/>
      <c r="EQR35" s="733"/>
      <c r="EQS35" s="733"/>
      <c r="EQT35" s="733"/>
      <c r="EQU35" s="733"/>
      <c r="EQV35" s="733"/>
      <c r="EQW35" s="733"/>
      <c r="EQX35" s="733"/>
      <c r="EQY35" s="733"/>
      <c r="EQZ35" s="733"/>
      <c r="ERA35" s="733"/>
      <c r="ERB35" s="733"/>
      <c r="ERC35" s="733"/>
      <c r="ERD35" s="733"/>
      <c r="ERE35" s="733"/>
      <c r="ERF35" s="733"/>
      <c r="ERG35" s="733"/>
      <c r="ERH35" s="733"/>
      <c r="ERI35" s="733"/>
      <c r="ERJ35" s="733"/>
      <c r="ERK35" s="733"/>
      <c r="ERL35" s="733"/>
      <c r="ERM35" s="733"/>
      <c r="ERN35" s="733"/>
      <c r="ERO35" s="733"/>
      <c r="ERP35" s="733"/>
      <c r="ERQ35" s="733"/>
      <c r="ERR35" s="733"/>
      <c r="ERS35" s="733"/>
      <c r="ERT35" s="733"/>
      <c r="ERU35" s="733"/>
      <c r="ERV35" s="733"/>
      <c r="ERW35" s="733"/>
      <c r="ERX35" s="733"/>
      <c r="ERY35" s="733"/>
      <c r="ERZ35" s="733"/>
      <c r="ESA35" s="733"/>
      <c r="ESB35" s="733"/>
      <c r="ESC35" s="733"/>
      <c r="ESD35" s="733"/>
      <c r="ESE35" s="733"/>
      <c r="ESF35" s="733"/>
      <c r="ESG35" s="733"/>
      <c r="ESH35" s="733"/>
      <c r="ESI35" s="733"/>
      <c r="ESJ35" s="733"/>
      <c r="ESK35" s="733"/>
      <c r="ESL35" s="733"/>
      <c r="ESM35" s="733"/>
      <c r="ESN35" s="733"/>
      <c r="ESO35" s="733"/>
      <c r="ESP35" s="733"/>
      <c r="ESQ35" s="733"/>
      <c r="ESR35" s="733"/>
      <c r="ESS35" s="733"/>
      <c r="EST35" s="733"/>
      <c r="ESU35" s="733"/>
      <c r="ESV35" s="733"/>
      <c r="ESW35" s="733"/>
      <c r="ESX35" s="733"/>
      <c r="ESY35" s="733"/>
      <c r="ESZ35" s="733"/>
      <c r="ETA35" s="733"/>
      <c r="ETB35" s="733"/>
      <c r="ETC35" s="733"/>
      <c r="ETD35" s="733"/>
      <c r="ETE35" s="733"/>
      <c r="ETF35" s="733"/>
      <c r="ETG35" s="733"/>
      <c r="ETH35" s="733"/>
      <c r="ETI35" s="733"/>
      <c r="ETJ35" s="733"/>
      <c r="ETK35" s="733"/>
      <c r="ETL35" s="733"/>
      <c r="ETM35" s="733"/>
      <c r="ETN35" s="733"/>
      <c r="ETO35" s="733"/>
      <c r="ETP35" s="733"/>
      <c r="ETQ35" s="733"/>
      <c r="ETR35" s="733"/>
      <c r="ETS35" s="733"/>
      <c r="ETT35" s="733"/>
      <c r="ETU35" s="733"/>
      <c r="ETV35" s="733"/>
      <c r="ETW35" s="733"/>
      <c r="ETX35" s="733"/>
      <c r="ETY35" s="733"/>
      <c r="ETZ35" s="733"/>
      <c r="EUA35" s="733"/>
      <c r="EUB35" s="733"/>
      <c r="EUC35" s="733"/>
      <c r="EUD35" s="733"/>
      <c r="EUE35" s="733"/>
      <c r="EUF35" s="733"/>
      <c r="EUG35" s="733"/>
      <c r="EUH35" s="733"/>
      <c r="EUI35" s="733"/>
      <c r="EUJ35" s="733"/>
      <c r="EUK35" s="733"/>
      <c r="EUL35" s="733"/>
      <c r="EUM35" s="733"/>
      <c r="EUN35" s="733"/>
      <c r="EUO35" s="733"/>
      <c r="EUP35" s="733"/>
      <c r="EUQ35" s="733"/>
      <c r="EUR35" s="733"/>
      <c r="EUS35" s="733"/>
      <c r="EUT35" s="733"/>
      <c r="EUU35" s="733"/>
      <c r="EUV35" s="733"/>
      <c r="EUW35" s="733"/>
      <c r="EUX35" s="733"/>
      <c r="EUY35" s="733"/>
      <c r="EUZ35" s="733"/>
      <c r="EVA35" s="733"/>
      <c r="EVB35" s="733"/>
      <c r="EVC35" s="733"/>
      <c r="EVD35" s="733"/>
      <c r="EVE35" s="733"/>
      <c r="EVF35" s="733"/>
      <c r="EVG35" s="733"/>
      <c r="EVH35" s="733"/>
      <c r="EVI35" s="733"/>
      <c r="EVJ35" s="733"/>
      <c r="EVK35" s="733"/>
      <c r="EVL35" s="733"/>
      <c r="EVM35" s="733"/>
      <c r="EVN35" s="733"/>
      <c r="EVO35" s="733"/>
      <c r="EVP35" s="733"/>
      <c r="EVQ35" s="733"/>
      <c r="EVR35" s="733"/>
      <c r="EVS35" s="733"/>
      <c r="EVT35" s="733"/>
      <c r="EVU35" s="733"/>
      <c r="EVV35" s="733"/>
      <c r="EVW35" s="733"/>
      <c r="EVX35" s="733"/>
      <c r="EVY35" s="733"/>
      <c r="EVZ35" s="733"/>
      <c r="EWA35" s="733"/>
      <c r="EWB35" s="733"/>
      <c r="EWC35" s="733"/>
      <c r="EWD35" s="733"/>
      <c r="EWE35" s="733"/>
      <c r="EWF35" s="733"/>
      <c r="EWG35" s="733"/>
      <c r="EWH35" s="733"/>
      <c r="EWI35" s="733"/>
      <c r="EWJ35" s="733"/>
      <c r="EWK35" s="733"/>
      <c r="EWL35" s="733"/>
      <c r="EWM35" s="733"/>
      <c r="EWN35" s="733"/>
      <c r="EWO35" s="733"/>
      <c r="EWP35" s="733"/>
      <c r="EWQ35" s="733"/>
      <c r="EWR35" s="733"/>
      <c r="EWS35" s="733"/>
      <c r="EWT35" s="733"/>
      <c r="EWU35" s="733"/>
      <c r="EWV35" s="733"/>
      <c r="EWW35" s="733"/>
      <c r="EWX35" s="733"/>
      <c r="EWY35" s="733"/>
      <c r="EWZ35" s="733"/>
      <c r="EXA35" s="733"/>
      <c r="EXB35" s="733"/>
      <c r="EXC35" s="733"/>
      <c r="EXD35" s="733"/>
      <c r="EXE35" s="733"/>
      <c r="EXF35" s="733"/>
      <c r="EXG35" s="733"/>
      <c r="EXH35" s="733"/>
      <c r="EXI35" s="733"/>
      <c r="EXJ35" s="733"/>
      <c r="EXK35" s="733"/>
      <c r="EXL35" s="733"/>
      <c r="EXM35" s="733"/>
      <c r="EXN35" s="733"/>
      <c r="EXO35" s="733"/>
      <c r="EXP35" s="733"/>
      <c r="EXQ35" s="733"/>
      <c r="EXR35" s="733"/>
      <c r="EXS35" s="733"/>
      <c r="EXT35" s="733"/>
      <c r="EXU35" s="733"/>
      <c r="EXV35" s="733"/>
      <c r="EXW35" s="733"/>
      <c r="EXX35" s="733"/>
      <c r="EXY35" s="733"/>
      <c r="EXZ35" s="733"/>
      <c r="EYA35" s="733"/>
      <c r="EYB35" s="733"/>
      <c r="EYC35" s="733"/>
      <c r="EYD35" s="733"/>
      <c r="EYE35" s="733"/>
      <c r="EYF35" s="733"/>
      <c r="EYG35" s="733"/>
      <c r="EYH35" s="733"/>
      <c r="EYI35" s="733"/>
      <c r="EYJ35" s="733"/>
      <c r="EYK35" s="733"/>
      <c r="EYL35" s="733"/>
      <c r="EYM35" s="733"/>
      <c r="EYN35" s="733"/>
      <c r="EYO35" s="733"/>
      <c r="EYP35" s="733"/>
      <c r="EYQ35" s="733"/>
      <c r="EYR35" s="733"/>
      <c r="EYS35" s="733"/>
      <c r="EYT35" s="733"/>
      <c r="EYU35" s="733"/>
      <c r="EYV35" s="733"/>
      <c r="EYW35" s="733"/>
      <c r="EYX35" s="733"/>
      <c r="EYY35" s="733"/>
      <c r="EYZ35" s="733"/>
      <c r="EZA35" s="733"/>
      <c r="EZB35" s="733"/>
      <c r="EZC35" s="733"/>
      <c r="EZD35" s="733"/>
      <c r="EZE35" s="733"/>
      <c r="EZF35" s="733"/>
      <c r="EZG35" s="733"/>
      <c r="EZH35" s="733"/>
      <c r="EZI35" s="733"/>
      <c r="EZJ35" s="733"/>
      <c r="EZK35" s="733"/>
      <c r="EZL35" s="733"/>
      <c r="EZM35" s="733"/>
      <c r="EZN35" s="733"/>
      <c r="EZO35" s="733"/>
      <c r="EZP35" s="733"/>
      <c r="EZQ35" s="733"/>
      <c r="EZR35" s="733"/>
      <c r="EZS35" s="733"/>
      <c r="EZT35" s="733"/>
      <c r="EZU35" s="733"/>
      <c r="EZV35" s="733"/>
      <c r="EZW35" s="733"/>
      <c r="EZX35" s="733"/>
      <c r="EZY35" s="733"/>
      <c r="EZZ35" s="733"/>
      <c r="FAA35" s="733"/>
      <c r="FAB35" s="733"/>
      <c r="FAC35" s="733"/>
      <c r="FAD35" s="733"/>
      <c r="FAE35" s="733"/>
      <c r="FAF35" s="733"/>
      <c r="FAG35" s="733"/>
      <c r="FAH35" s="733"/>
      <c r="FAI35" s="733"/>
      <c r="FAJ35" s="733"/>
      <c r="FAK35" s="733"/>
      <c r="FAL35" s="733"/>
      <c r="FAM35" s="733"/>
      <c r="FAN35" s="733"/>
      <c r="FAO35" s="733"/>
      <c r="FAP35" s="733"/>
      <c r="FAQ35" s="733"/>
      <c r="FAR35" s="733"/>
      <c r="FAS35" s="733"/>
      <c r="FAT35" s="733"/>
      <c r="FAU35" s="733"/>
      <c r="FAV35" s="733"/>
      <c r="FAW35" s="733"/>
      <c r="FAX35" s="733"/>
      <c r="FAY35" s="733"/>
      <c r="FAZ35" s="733"/>
      <c r="FBA35" s="733"/>
      <c r="FBB35" s="733"/>
      <c r="FBC35" s="733"/>
      <c r="FBD35" s="733"/>
      <c r="FBE35" s="733"/>
      <c r="FBF35" s="733"/>
      <c r="FBG35" s="733"/>
      <c r="FBH35" s="733"/>
      <c r="FBI35" s="733"/>
      <c r="FBJ35" s="733"/>
      <c r="FBK35" s="733"/>
      <c r="FBL35" s="733"/>
      <c r="FBM35" s="733"/>
      <c r="FBN35" s="733"/>
      <c r="FBO35" s="733"/>
      <c r="FBP35" s="733"/>
      <c r="FBQ35" s="733"/>
      <c r="FBR35" s="733"/>
      <c r="FBS35" s="733"/>
      <c r="FBT35" s="733"/>
      <c r="FBU35" s="733"/>
      <c r="FBV35" s="733"/>
      <c r="FBW35" s="733"/>
      <c r="FBX35" s="733"/>
      <c r="FBY35" s="733"/>
      <c r="FBZ35" s="733"/>
      <c r="FCA35" s="733"/>
      <c r="FCB35" s="733"/>
      <c r="FCC35" s="733"/>
      <c r="FCD35" s="733"/>
      <c r="FCE35" s="733"/>
      <c r="FCF35" s="733"/>
      <c r="FCG35" s="733"/>
      <c r="FCH35" s="733"/>
      <c r="FCI35" s="733"/>
      <c r="FCJ35" s="733"/>
      <c r="FCK35" s="733"/>
      <c r="FCL35" s="733"/>
      <c r="FCM35" s="733"/>
      <c r="FCN35" s="733"/>
      <c r="FCO35" s="733"/>
      <c r="FCP35" s="733"/>
      <c r="FCQ35" s="733"/>
      <c r="FCR35" s="733"/>
      <c r="FCS35" s="733"/>
      <c r="FCT35" s="733"/>
      <c r="FCU35" s="733"/>
      <c r="FCV35" s="733"/>
      <c r="FCW35" s="733"/>
      <c r="FCX35" s="733"/>
      <c r="FCY35" s="733"/>
      <c r="FCZ35" s="733"/>
      <c r="FDA35" s="733"/>
      <c r="FDB35" s="733"/>
      <c r="FDC35" s="733"/>
      <c r="FDD35" s="733"/>
      <c r="FDE35" s="733"/>
      <c r="FDF35" s="733"/>
      <c r="FDG35" s="733"/>
      <c r="FDH35" s="733"/>
      <c r="FDI35" s="733"/>
      <c r="FDJ35" s="733"/>
      <c r="FDK35" s="733"/>
      <c r="FDL35" s="733"/>
      <c r="FDM35" s="733"/>
      <c r="FDN35" s="733"/>
      <c r="FDO35" s="733"/>
      <c r="FDP35" s="733"/>
      <c r="FDQ35" s="733"/>
      <c r="FDR35" s="733"/>
      <c r="FDS35" s="733"/>
      <c r="FDT35" s="733"/>
      <c r="FDU35" s="733"/>
      <c r="FDV35" s="733"/>
      <c r="FDW35" s="733"/>
      <c r="FDX35" s="733"/>
      <c r="FDY35" s="733"/>
      <c r="FDZ35" s="733"/>
      <c r="FEA35" s="733"/>
      <c r="FEB35" s="733"/>
      <c r="FEC35" s="733"/>
      <c r="FED35" s="733"/>
      <c r="FEE35" s="733"/>
      <c r="FEF35" s="733"/>
      <c r="FEG35" s="733"/>
      <c r="FEH35" s="733"/>
      <c r="FEI35" s="733"/>
      <c r="FEJ35" s="733"/>
      <c r="FEK35" s="733"/>
      <c r="FEL35" s="733"/>
      <c r="FEM35" s="733"/>
      <c r="FEN35" s="733"/>
      <c r="FEO35" s="733"/>
      <c r="FEP35" s="733"/>
      <c r="FEQ35" s="733"/>
      <c r="FER35" s="733"/>
      <c r="FES35" s="733"/>
      <c r="FET35" s="733"/>
      <c r="FEU35" s="733"/>
      <c r="FEV35" s="733"/>
      <c r="FEW35" s="733"/>
      <c r="FEX35" s="733"/>
      <c r="FEY35" s="733"/>
      <c r="FEZ35" s="733"/>
      <c r="FFA35" s="733"/>
      <c r="FFB35" s="733"/>
      <c r="FFC35" s="733"/>
      <c r="FFD35" s="733"/>
      <c r="FFE35" s="733"/>
      <c r="FFF35" s="733"/>
      <c r="FFG35" s="733"/>
      <c r="FFH35" s="733"/>
      <c r="FFI35" s="733"/>
      <c r="FFJ35" s="733"/>
      <c r="FFK35" s="733"/>
      <c r="FFL35" s="733"/>
      <c r="FFM35" s="733"/>
      <c r="FFN35" s="733"/>
      <c r="FFO35" s="733"/>
      <c r="FFP35" s="733"/>
      <c r="FFQ35" s="733"/>
      <c r="FFR35" s="733"/>
      <c r="FFS35" s="733"/>
      <c r="FFT35" s="733"/>
      <c r="FFU35" s="733"/>
      <c r="FFV35" s="733"/>
      <c r="FFW35" s="733"/>
      <c r="FFX35" s="733"/>
      <c r="FFY35" s="733"/>
      <c r="FFZ35" s="733"/>
      <c r="FGA35" s="733"/>
      <c r="FGB35" s="733"/>
      <c r="FGC35" s="733"/>
      <c r="FGD35" s="733"/>
      <c r="FGE35" s="733"/>
      <c r="FGF35" s="733"/>
      <c r="FGG35" s="733"/>
      <c r="FGH35" s="733"/>
      <c r="FGI35" s="733"/>
      <c r="FGJ35" s="733"/>
      <c r="FGK35" s="733"/>
      <c r="FGL35" s="733"/>
      <c r="FGM35" s="733"/>
      <c r="FGN35" s="733"/>
      <c r="FGO35" s="733"/>
      <c r="FGP35" s="733"/>
      <c r="FGQ35" s="733"/>
      <c r="FGR35" s="733"/>
      <c r="FGS35" s="733"/>
      <c r="FGT35" s="733"/>
      <c r="FGU35" s="733"/>
      <c r="FGV35" s="733"/>
      <c r="FGW35" s="733"/>
      <c r="FGX35" s="733"/>
      <c r="FGY35" s="733"/>
      <c r="FGZ35" s="733"/>
      <c r="FHA35" s="733"/>
      <c r="FHB35" s="733"/>
      <c r="FHC35" s="733"/>
      <c r="FHD35" s="733"/>
      <c r="FHE35" s="733"/>
      <c r="FHF35" s="733"/>
      <c r="FHG35" s="733"/>
      <c r="FHH35" s="733"/>
      <c r="FHI35" s="733"/>
      <c r="FHJ35" s="733"/>
      <c r="FHK35" s="733"/>
      <c r="FHL35" s="733"/>
      <c r="FHM35" s="733"/>
      <c r="FHN35" s="733"/>
      <c r="FHO35" s="733"/>
      <c r="FHP35" s="733"/>
      <c r="FHQ35" s="733"/>
      <c r="FHR35" s="733"/>
      <c r="FHS35" s="733"/>
      <c r="FHT35" s="733"/>
      <c r="FHU35" s="733"/>
      <c r="FHV35" s="733"/>
      <c r="FHW35" s="733"/>
      <c r="FHX35" s="733"/>
      <c r="FHY35" s="733"/>
      <c r="FHZ35" s="733"/>
      <c r="FIA35" s="733"/>
      <c r="FIB35" s="733"/>
      <c r="FIC35" s="733"/>
      <c r="FID35" s="733"/>
      <c r="FIE35" s="733"/>
      <c r="FIF35" s="733"/>
      <c r="FIG35" s="733"/>
      <c r="FIH35" s="733"/>
      <c r="FII35" s="733"/>
      <c r="FIJ35" s="733"/>
      <c r="FIK35" s="733"/>
      <c r="FIL35" s="733"/>
      <c r="FIM35" s="733"/>
      <c r="FIN35" s="733"/>
      <c r="FIO35" s="733"/>
      <c r="FIP35" s="733"/>
      <c r="FIQ35" s="733"/>
      <c r="FIR35" s="733"/>
      <c r="FIS35" s="733"/>
      <c r="FIT35" s="733"/>
      <c r="FIU35" s="733"/>
      <c r="FIV35" s="733"/>
      <c r="FIW35" s="733"/>
      <c r="FIX35" s="733"/>
      <c r="FIY35" s="733"/>
      <c r="FIZ35" s="733"/>
      <c r="FJA35" s="733"/>
      <c r="FJB35" s="733"/>
      <c r="FJC35" s="733"/>
      <c r="FJD35" s="733"/>
      <c r="FJE35" s="733"/>
      <c r="FJF35" s="733"/>
      <c r="FJG35" s="733"/>
      <c r="FJH35" s="733"/>
      <c r="FJI35" s="733"/>
      <c r="FJJ35" s="733"/>
      <c r="FJK35" s="733"/>
      <c r="FJL35" s="733"/>
      <c r="FJM35" s="733"/>
      <c r="FJN35" s="733"/>
      <c r="FJO35" s="733"/>
      <c r="FJP35" s="733"/>
      <c r="FJQ35" s="733"/>
      <c r="FJR35" s="733"/>
      <c r="FJS35" s="733"/>
      <c r="FJT35" s="733"/>
      <c r="FJU35" s="733"/>
      <c r="FJV35" s="733"/>
      <c r="FJW35" s="733"/>
      <c r="FJX35" s="733"/>
      <c r="FJY35" s="733"/>
      <c r="FJZ35" s="733"/>
      <c r="FKA35" s="733"/>
      <c r="FKB35" s="733"/>
      <c r="FKC35" s="733"/>
      <c r="FKD35" s="733"/>
      <c r="FKE35" s="733"/>
      <c r="FKF35" s="733"/>
      <c r="FKG35" s="733"/>
      <c r="FKH35" s="733"/>
      <c r="FKI35" s="733"/>
      <c r="FKJ35" s="733"/>
      <c r="FKK35" s="733"/>
      <c r="FKL35" s="733"/>
      <c r="FKM35" s="733"/>
      <c r="FKN35" s="733"/>
      <c r="FKO35" s="733"/>
      <c r="FKP35" s="733"/>
      <c r="FKQ35" s="733"/>
      <c r="FKR35" s="733"/>
      <c r="FKS35" s="733"/>
      <c r="FKT35" s="733"/>
      <c r="FKU35" s="733"/>
      <c r="FKV35" s="733"/>
      <c r="FKW35" s="733"/>
      <c r="FKX35" s="733"/>
      <c r="FKY35" s="733"/>
      <c r="FKZ35" s="733"/>
      <c r="FLA35" s="733"/>
      <c r="FLB35" s="733"/>
      <c r="FLC35" s="733"/>
      <c r="FLD35" s="733"/>
      <c r="FLE35" s="733"/>
      <c r="FLF35" s="733"/>
      <c r="FLG35" s="733"/>
      <c r="FLH35" s="733"/>
      <c r="FLI35" s="733"/>
      <c r="FLJ35" s="733"/>
      <c r="FLK35" s="733"/>
      <c r="FLL35" s="733"/>
      <c r="FLM35" s="733"/>
      <c r="FLN35" s="733"/>
      <c r="FLO35" s="733"/>
      <c r="FLP35" s="733"/>
      <c r="FLQ35" s="733"/>
      <c r="FLR35" s="733"/>
      <c r="FLS35" s="733"/>
      <c r="FLT35" s="733"/>
      <c r="FLU35" s="733"/>
      <c r="FLV35" s="733"/>
      <c r="FLW35" s="733"/>
      <c r="FLX35" s="733"/>
      <c r="FLY35" s="733"/>
      <c r="FLZ35" s="733"/>
      <c r="FMA35" s="733"/>
      <c r="FMB35" s="733"/>
      <c r="FMC35" s="733"/>
      <c r="FMD35" s="733"/>
      <c r="FME35" s="733"/>
      <c r="FMF35" s="733"/>
      <c r="FMG35" s="733"/>
      <c r="FMH35" s="733"/>
      <c r="FMI35" s="733"/>
      <c r="FMJ35" s="733"/>
      <c r="FMK35" s="733"/>
      <c r="FML35" s="733"/>
      <c r="FMM35" s="733"/>
      <c r="FMN35" s="733"/>
      <c r="FMO35" s="733"/>
      <c r="FMP35" s="733"/>
      <c r="FMQ35" s="733"/>
      <c r="FMR35" s="733"/>
      <c r="FMS35" s="733"/>
      <c r="FMT35" s="733"/>
      <c r="FMU35" s="733"/>
      <c r="FMV35" s="733"/>
      <c r="FMW35" s="733"/>
      <c r="FMX35" s="733"/>
      <c r="FMY35" s="733"/>
      <c r="FMZ35" s="733"/>
      <c r="FNA35" s="733"/>
      <c r="FNB35" s="733"/>
      <c r="FNC35" s="733"/>
      <c r="FND35" s="733"/>
      <c r="FNE35" s="733"/>
      <c r="FNF35" s="733"/>
      <c r="FNG35" s="733"/>
      <c r="FNH35" s="733"/>
      <c r="FNI35" s="733"/>
      <c r="FNJ35" s="733"/>
      <c r="FNK35" s="733"/>
      <c r="FNL35" s="733"/>
      <c r="FNM35" s="733"/>
      <c r="FNN35" s="733"/>
      <c r="FNO35" s="733"/>
      <c r="FNP35" s="733"/>
      <c r="FNQ35" s="733"/>
      <c r="FNR35" s="733"/>
      <c r="FNS35" s="733"/>
      <c r="FNT35" s="733"/>
      <c r="FNU35" s="733"/>
      <c r="FNV35" s="733"/>
      <c r="FNW35" s="733"/>
      <c r="FNX35" s="733"/>
      <c r="FNY35" s="733"/>
      <c r="FNZ35" s="733"/>
      <c r="FOA35" s="733"/>
      <c r="FOB35" s="733"/>
      <c r="FOC35" s="733"/>
      <c r="FOD35" s="733"/>
      <c r="FOE35" s="733"/>
      <c r="FOF35" s="733"/>
      <c r="FOG35" s="733"/>
      <c r="FOH35" s="733"/>
      <c r="FOI35" s="733"/>
      <c r="FOJ35" s="733"/>
      <c r="FOK35" s="733"/>
      <c r="FOL35" s="733"/>
      <c r="FOM35" s="733"/>
      <c r="FON35" s="733"/>
      <c r="FOO35" s="733"/>
      <c r="FOP35" s="733"/>
      <c r="FOQ35" s="733"/>
      <c r="FOR35" s="733"/>
      <c r="FOS35" s="733"/>
      <c r="FOT35" s="733"/>
      <c r="FOU35" s="733"/>
      <c r="FOV35" s="733"/>
      <c r="FOW35" s="733"/>
      <c r="FOX35" s="733"/>
      <c r="FOY35" s="733"/>
      <c r="FOZ35" s="733"/>
      <c r="FPA35" s="733"/>
      <c r="FPB35" s="733"/>
      <c r="FPC35" s="733"/>
      <c r="FPD35" s="733"/>
      <c r="FPE35" s="733"/>
      <c r="FPF35" s="733"/>
      <c r="FPG35" s="733"/>
      <c r="FPH35" s="733"/>
      <c r="FPI35" s="733"/>
      <c r="FPJ35" s="733"/>
      <c r="FPK35" s="733"/>
      <c r="FPL35" s="733"/>
      <c r="FPM35" s="733"/>
      <c r="FPN35" s="733"/>
      <c r="FPO35" s="733"/>
      <c r="FPP35" s="733"/>
      <c r="FPQ35" s="733"/>
      <c r="FPR35" s="733"/>
      <c r="FPS35" s="733"/>
      <c r="FPT35" s="733"/>
      <c r="FPU35" s="733"/>
      <c r="FPV35" s="733"/>
      <c r="FPW35" s="733"/>
      <c r="FPX35" s="733"/>
      <c r="FPY35" s="733"/>
      <c r="FPZ35" s="733"/>
      <c r="FQA35" s="733"/>
      <c r="FQB35" s="733"/>
      <c r="FQC35" s="733"/>
      <c r="FQD35" s="733"/>
      <c r="FQE35" s="733"/>
      <c r="FQF35" s="733"/>
      <c r="FQG35" s="733"/>
      <c r="FQH35" s="733"/>
      <c r="FQI35" s="733"/>
      <c r="FQJ35" s="733"/>
      <c r="FQK35" s="733"/>
      <c r="FQL35" s="733"/>
      <c r="FQM35" s="733"/>
      <c r="FQN35" s="733"/>
      <c r="FQO35" s="733"/>
      <c r="FQP35" s="733"/>
      <c r="FQQ35" s="733"/>
      <c r="FQR35" s="733"/>
      <c r="FQS35" s="733"/>
      <c r="FQT35" s="733"/>
      <c r="FQU35" s="733"/>
      <c r="FQV35" s="733"/>
      <c r="FQW35" s="733"/>
      <c r="FQX35" s="733"/>
      <c r="FQY35" s="733"/>
      <c r="FQZ35" s="733"/>
      <c r="FRA35" s="733"/>
      <c r="FRB35" s="733"/>
      <c r="FRC35" s="733"/>
      <c r="FRD35" s="733"/>
      <c r="FRE35" s="733"/>
      <c r="FRF35" s="733"/>
      <c r="FRG35" s="733"/>
      <c r="FRH35" s="733"/>
      <c r="FRI35" s="733"/>
      <c r="FRJ35" s="733"/>
      <c r="FRK35" s="733"/>
      <c r="FRL35" s="733"/>
      <c r="FRM35" s="733"/>
      <c r="FRN35" s="733"/>
      <c r="FRO35" s="733"/>
      <c r="FRP35" s="733"/>
      <c r="FRQ35" s="733"/>
      <c r="FRR35" s="733"/>
      <c r="FRS35" s="733"/>
      <c r="FRT35" s="733"/>
      <c r="FRU35" s="733"/>
      <c r="FRV35" s="733"/>
      <c r="FRW35" s="733"/>
      <c r="FRX35" s="733"/>
      <c r="FRY35" s="733"/>
      <c r="FRZ35" s="733"/>
      <c r="FSA35" s="733"/>
      <c r="FSB35" s="733"/>
      <c r="FSC35" s="733"/>
      <c r="FSD35" s="733"/>
      <c r="FSE35" s="733"/>
      <c r="FSF35" s="733"/>
      <c r="FSG35" s="733"/>
      <c r="FSH35" s="733"/>
      <c r="FSI35" s="733"/>
      <c r="FSJ35" s="733"/>
      <c r="FSK35" s="733"/>
      <c r="FSL35" s="733"/>
      <c r="FSM35" s="733"/>
      <c r="FSN35" s="733"/>
      <c r="FSO35" s="733"/>
      <c r="FSP35" s="733"/>
      <c r="FSQ35" s="733"/>
      <c r="FSR35" s="733"/>
      <c r="FSS35" s="733"/>
      <c r="FST35" s="733"/>
      <c r="FSU35" s="733"/>
      <c r="FSV35" s="733"/>
      <c r="FSW35" s="733"/>
      <c r="FSX35" s="733"/>
      <c r="FSY35" s="733"/>
      <c r="FSZ35" s="733"/>
      <c r="FTA35" s="733"/>
      <c r="FTB35" s="733"/>
      <c r="FTC35" s="733"/>
      <c r="FTD35" s="733"/>
      <c r="FTE35" s="733"/>
      <c r="FTF35" s="733"/>
      <c r="FTG35" s="733"/>
      <c r="FTH35" s="733"/>
      <c r="FTI35" s="733"/>
      <c r="FTJ35" s="733"/>
      <c r="FTK35" s="733"/>
      <c r="FTL35" s="733"/>
      <c r="FTM35" s="733"/>
      <c r="FTN35" s="733"/>
      <c r="FTO35" s="733"/>
      <c r="FTP35" s="733"/>
      <c r="FTQ35" s="733"/>
      <c r="FTR35" s="733"/>
      <c r="FTS35" s="733"/>
      <c r="FTT35" s="733"/>
      <c r="FTU35" s="733"/>
      <c r="FTV35" s="733"/>
      <c r="FTW35" s="733"/>
      <c r="FTX35" s="733"/>
      <c r="FTY35" s="733"/>
      <c r="FTZ35" s="733"/>
      <c r="FUA35" s="733"/>
      <c r="FUB35" s="733"/>
      <c r="FUC35" s="733"/>
      <c r="FUD35" s="733"/>
      <c r="FUE35" s="733"/>
      <c r="FUF35" s="733"/>
      <c r="FUG35" s="733"/>
      <c r="FUH35" s="733"/>
      <c r="FUI35" s="733"/>
      <c r="FUJ35" s="733"/>
      <c r="FUK35" s="733"/>
      <c r="FUL35" s="733"/>
      <c r="FUM35" s="733"/>
      <c r="FUN35" s="733"/>
      <c r="FUO35" s="733"/>
      <c r="FUP35" s="733"/>
      <c r="FUQ35" s="733"/>
      <c r="FUR35" s="733"/>
      <c r="FUS35" s="733"/>
      <c r="FUT35" s="733"/>
      <c r="FUU35" s="733"/>
      <c r="FUV35" s="733"/>
      <c r="FUW35" s="733"/>
      <c r="FUX35" s="733"/>
      <c r="FUY35" s="733"/>
      <c r="FUZ35" s="733"/>
      <c r="FVA35" s="733"/>
      <c r="FVB35" s="733"/>
      <c r="FVC35" s="733"/>
      <c r="FVD35" s="733"/>
      <c r="FVE35" s="733"/>
      <c r="FVF35" s="733"/>
      <c r="FVG35" s="733"/>
      <c r="FVH35" s="733"/>
      <c r="FVI35" s="733"/>
      <c r="FVJ35" s="733"/>
      <c r="FVK35" s="733"/>
      <c r="FVL35" s="733"/>
      <c r="FVM35" s="733"/>
      <c r="FVN35" s="733"/>
      <c r="FVO35" s="733"/>
      <c r="FVP35" s="733"/>
      <c r="FVQ35" s="733"/>
      <c r="FVR35" s="733"/>
      <c r="FVS35" s="733"/>
      <c r="FVT35" s="733"/>
      <c r="FVU35" s="733"/>
      <c r="FVV35" s="733"/>
      <c r="FVW35" s="733"/>
      <c r="FVX35" s="733"/>
      <c r="FVY35" s="733"/>
      <c r="FVZ35" s="733"/>
      <c r="FWA35" s="733"/>
      <c r="FWB35" s="733"/>
      <c r="FWC35" s="733"/>
      <c r="FWD35" s="733"/>
      <c r="FWE35" s="733"/>
      <c r="FWF35" s="733"/>
      <c r="FWG35" s="733"/>
      <c r="FWH35" s="733"/>
      <c r="FWI35" s="733"/>
      <c r="FWJ35" s="733"/>
      <c r="FWK35" s="733"/>
      <c r="FWL35" s="733"/>
      <c r="FWM35" s="733"/>
      <c r="FWN35" s="733"/>
      <c r="FWO35" s="733"/>
      <c r="FWP35" s="733"/>
      <c r="FWQ35" s="733"/>
      <c r="FWR35" s="733"/>
      <c r="FWS35" s="733"/>
      <c r="FWT35" s="733"/>
      <c r="FWU35" s="733"/>
      <c r="FWV35" s="733"/>
      <c r="FWW35" s="733"/>
      <c r="FWX35" s="733"/>
      <c r="FWY35" s="733"/>
      <c r="FWZ35" s="733"/>
      <c r="FXA35" s="733"/>
      <c r="FXB35" s="733"/>
      <c r="FXC35" s="733"/>
      <c r="FXD35" s="733"/>
      <c r="FXE35" s="733"/>
      <c r="FXF35" s="733"/>
      <c r="FXG35" s="733"/>
      <c r="FXH35" s="733"/>
      <c r="FXI35" s="733"/>
      <c r="FXJ35" s="733"/>
      <c r="FXK35" s="733"/>
      <c r="FXL35" s="733"/>
      <c r="FXM35" s="733"/>
      <c r="FXN35" s="733"/>
      <c r="FXO35" s="733"/>
      <c r="FXP35" s="733"/>
      <c r="FXQ35" s="733"/>
      <c r="FXR35" s="733"/>
      <c r="FXS35" s="733"/>
      <c r="FXT35" s="733"/>
      <c r="FXU35" s="733"/>
      <c r="FXV35" s="733"/>
      <c r="FXW35" s="733"/>
      <c r="FXX35" s="733"/>
      <c r="FXY35" s="733"/>
      <c r="FXZ35" s="733"/>
      <c r="FYA35" s="733"/>
      <c r="FYB35" s="733"/>
      <c r="FYC35" s="733"/>
      <c r="FYD35" s="733"/>
      <c r="FYE35" s="733"/>
      <c r="FYF35" s="733"/>
      <c r="FYG35" s="733"/>
      <c r="FYH35" s="733"/>
      <c r="FYI35" s="733"/>
      <c r="FYJ35" s="733"/>
      <c r="FYK35" s="733"/>
      <c r="FYL35" s="733"/>
      <c r="FYM35" s="733"/>
      <c r="FYN35" s="733"/>
      <c r="FYO35" s="733"/>
      <c r="FYP35" s="733"/>
      <c r="FYQ35" s="733"/>
      <c r="FYR35" s="733"/>
      <c r="FYS35" s="733"/>
      <c r="FYT35" s="733"/>
      <c r="FYU35" s="733"/>
      <c r="FYV35" s="733"/>
      <c r="FYW35" s="733"/>
      <c r="FYX35" s="733"/>
      <c r="FYY35" s="733"/>
      <c r="FYZ35" s="733"/>
      <c r="FZA35" s="733"/>
      <c r="FZB35" s="733"/>
      <c r="FZC35" s="733"/>
      <c r="FZD35" s="733"/>
      <c r="FZE35" s="733"/>
      <c r="FZF35" s="733"/>
      <c r="FZG35" s="733"/>
      <c r="FZH35" s="733"/>
      <c r="FZI35" s="733"/>
      <c r="FZJ35" s="733"/>
      <c r="FZK35" s="733"/>
      <c r="FZL35" s="733"/>
      <c r="FZM35" s="733"/>
      <c r="FZN35" s="733"/>
      <c r="FZO35" s="733"/>
      <c r="FZP35" s="733"/>
      <c r="FZQ35" s="733"/>
      <c r="FZR35" s="733"/>
      <c r="FZS35" s="733"/>
      <c r="FZT35" s="733"/>
      <c r="FZU35" s="733"/>
      <c r="FZV35" s="733"/>
      <c r="FZW35" s="733"/>
      <c r="FZX35" s="733"/>
      <c r="FZY35" s="733"/>
      <c r="FZZ35" s="733"/>
      <c r="GAA35" s="733"/>
      <c r="GAB35" s="733"/>
      <c r="GAC35" s="733"/>
      <c r="GAD35" s="733"/>
      <c r="GAE35" s="733"/>
      <c r="GAF35" s="733"/>
      <c r="GAG35" s="733"/>
      <c r="GAH35" s="733"/>
      <c r="GAI35" s="733"/>
      <c r="GAJ35" s="733"/>
      <c r="GAK35" s="733"/>
      <c r="GAL35" s="733"/>
      <c r="GAM35" s="733"/>
      <c r="GAN35" s="733"/>
      <c r="GAO35" s="733"/>
      <c r="GAP35" s="733"/>
      <c r="GAQ35" s="733"/>
      <c r="GAR35" s="733"/>
      <c r="GAS35" s="733"/>
      <c r="GAT35" s="733"/>
      <c r="GAU35" s="733"/>
      <c r="GAV35" s="733"/>
      <c r="GAW35" s="733"/>
      <c r="GAX35" s="733"/>
      <c r="GAY35" s="733"/>
      <c r="GAZ35" s="733"/>
      <c r="GBA35" s="733"/>
      <c r="GBB35" s="733"/>
      <c r="GBC35" s="733"/>
      <c r="GBD35" s="733"/>
      <c r="GBE35" s="733"/>
      <c r="GBF35" s="733"/>
      <c r="GBG35" s="733"/>
      <c r="GBH35" s="733"/>
      <c r="GBI35" s="733"/>
      <c r="GBJ35" s="733"/>
      <c r="GBK35" s="733"/>
      <c r="GBL35" s="733"/>
      <c r="GBM35" s="733"/>
      <c r="GBN35" s="733"/>
      <c r="GBO35" s="733"/>
      <c r="GBP35" s="733"/>
      <c r="GBQ35" s="733"/>
      <c r="GBR35" s="733"/>
      <c r="GBS35" s="733"/>
      <c r="GBT35" s="733"/>
      <c r="GBU35" s="733"/>
      <c r="GBV35" s="733"/>
      <c r="GBW35" s="733"/>
      <c r="GBX35" s="733"/>
      <c r="GBY35" s="733"/>
      <c r="GBZ35" s="733"/>
      <c r="GCA35" s="733"/>
      <c r="GCB35" s="733"/>
      <c r="GCC35" s="733"/>
      <c r="GCD35" s="733"/>
      <c r="GCE35" s="733"/>
      <c r="GCF35" s="733"/>
      <c r="GCG35" s="733"/>
      <c r="GCH35" s="733"/>
      <c r="GCI35" s="733"/>
      <c r="GCJ35" s="733"/>
      <c r="GCK35" s="733"/>
      <c r="GCL35" s="733"/>
      <c r="GCM35" s="733"/>
      <c r="GCN35" s="733"/>
      <c r="GCO35" s="733"/>
      <c r="GCP35" s="733"/>
      <c r="GCQ35" s="733"/>
      <c r="GCR35" s="733"/>
      <c r="GCS35" s="733"/>
      <c r="GCT35" s="733"/>
      <c r="GCU35" s="733"/>
      <c r="GCV35" s="733"/>
      <c r="GCW35" s="733"/>
      <c r="GCX35" s="733"/>
      <c r="GCY35" s="733"/>
      <c r="GCZ35" s="733"/>
      <c r="GDA35" s="733"/>
      <c r="GDB35" s="733"/>
      <c r="GDC35" s="733"/>
      <c r="GDD35" s="733"/>
      <c r="GDE35" s="733"/>
      <c r="GDF35" s="733"/>
      <c r="GDG35" s="733"/>
      <c r="GDH35" s="733"/>
      <c r="GDI35" s="733"/>
      <c r="GDJ35" s="733"/>
      <c r="GDK35" s="733"/>
      <c r="GDL35" s="733"/>
      <c r="GDM35" s="733"/>
      <c r="GDN35" s="733"/>
      <c r="GDO35" s="733"/>
      <c r="GDP35" s="733"/>
      <c r="GDQ35" s="733"/>
      <c r="GDR35" s="733"/>
      <c r="GDS35" s="733"/>
      <c r="GDT35" s="733"/>
      <c r="GDU35" s="733"/>
      <c r="GDV35" s="733"/>
      <c r="GDW35" s="733"/>
      <c r="GDX35" s="733"/>
      <c r="GDY35" s="733"/>
      <c r="GDZ35" s="733"/>
      <c r="GEA35" s="733"/>
      <c r="GEB35" s="733"/>
      <c r="GEC35" s="733"/>
      <c r="GED35" s="733"/>
      <c r="GEE35" s="733"/>
      <c r="GEF35" s="733"/>
      <c r="GEG35" s="733"/>
      <c r="GEH35" s="733"/>
      <c r="GEI35" s="733"/>
      <c r="GEJ35" s="733"/>
      <c r="GEK35" s="733"/>
      <c r="GEL35" s="733"/>
      <c r="GEM35" s="733"/>
      <c r="GEN35" s="733"/>
      <c r="GEO35" s="733"/>
      <c r="GEP35" s="733"/>
      <c r="GEQ35" s="733"/>
      <c r="GER35" s="733"/>
      <c r="GES35" s="733"/>
      <c r="GET35" s="733"/>
      <c r="GEU35" s="733"/>
      <c r="GEV35" s="733"/>
      <c r="GEW35" s="733"/>
      <c r="GEX35" s="733"/>
      <c r="GEY35" s="733"/>
      <c r="GEZ35" s="733"/>
      <c r="GFA35" s="733"/>
      <c r="GFB35" s="733"/>
      <c r="GFC35" s="733"/>
      <c r="GFD35" s="733"/>
      <c r="GFE35" s="733"/>
      <c r="GFF35" s="733"/>
      <c r="GFG35" s="733"/>
      <c r="GFH35" s="733"/>
      <c r="GFI35" s="733"/>
      <c r="GFJ35" s="733"/>
      <c r="GFK35" s="733"/>
      <c r="GFL35" s="733"/>
      <c r="GFM35" s="733"/>
      <c r="GFN35" s="733"/>
      <c r="GFO35" s="733"/>
      <c r="GFP35" s="733"/>
      <c r="GFQ35" s="733"/>
      <c r="GFR35" s="733"/>
      <c r="GFS35" s="733"/>
      <c r="GFT35" s="733"/>
      <c r="GFU35" s="733"/>
      <c r="GFV35" s="733"/>
      <c r="GFW35" s="733"/>
      <c r="GFX35" s="733"/>
      <c r="GFY35" s="733"/>
      <c r="GFZ35" s="733"/>
      <c r="GGA35" s="733"/>
      <c r="GGB35" s="733"/>
      <c r="GGC35" s="733"/>
      <c r="GGD35" s="733"/>
      <c r="GGE35" s="733"/>
      <c r="GGF35" s="733"/>
      <c r="GGG35" s="733"/>
      <c r="GGH35" s="733"/>
      <c r="GGI35" s="733"/>
      <c r="GGJ35" s="733"/>
      <c r="GGK35" s="733"/>
      <c r="GGL35" s="733"/>
      <c r="GGM35" s="733"/>
      <c r="GGN35" s="733"/>
      <c r="GGO35" s="733"/>
      <c r="GGP35" s="733"/>
      <c r="GGQ35" s="733"/>
      <c r="GGR35" s="733"/>
      <c r="GGS35" s="733"/>
      <c r="GGT35" s="733"/>
      <c r="GGU35" s="733"/>
      <c r="GGV35" s="733"/>
      <c r="GGW35" s="733"/>
      <c r="GGX35" s="733"/>
      <c r="GGY35" s="733"/>
      <c r="GGZ35" s="733"/>
      <c r="GHA35" s="733"/>
      <c r="GHB35" s="733"/>
      <c r="GHC35" s="733"/>
      <c r="GHD35" s="733"/>
      <c r="GHE35" s="733"/>
      <c r="GHF35" s="733"/>
      <c r="GHG35" s="733"/>
      <c r="GHH35" s="733"/>
      <c r="GHI35" s="733"/>
      <c r="GHJ35" s="733"/>
      <c r="GHK35" s="733"/>
      <c r="GHL35" s="733"/>
      <c r="GHM35" s="733"/>
      <c r="GHN35" s="733"/>
      <c r="GHO35" s="733"/>
      <c r="GHP35" s="733"/>
      <c r="GHQ35" s="733"/>
      <c r="GHR35" s="733"/>
      <c r="GHS35" s="733"/>
      <c r="GHT35" s="733"/>
      <c r="GHU35" s="733"/>
      <c r="GHV35" s="733"/>
      <c r="GHW35" s="733"/>
      <c r="GHX35" s="733"/>
      <c r="GHY35" s="733"/>
      <c r="GHZ35" s="733"/>
      <c r="GIA35" s="733"/>
      <c r="GIB35" s="733"/>
      <c r="GIC35" s="733"/>
      <c r="GID35" s="733"/>
      <c r="GIE35" s="733"/>
      <c r="GIF35" s="733"/>
      <c r="GIG35" s="733"/>
      <c r="GIH35" s="733"/>
      <c r="GII35" s="733"/>
      <c r="GIJ35" s="733"/>
      <c r="GIK35" s="733"/>
      <c r="GIL35" s="733"/>
      <c r="GIM35" s="733"/>
      <c r="GIN35" s="733"/>
      <c r="GIO35" s="733"/>
      <c r="GIP35" s="733"/>
      <c r="GIQ35" s="733"/>
      <c r="GIR35" s="733"/>
      <c r="GIS35" s="733"/>
      <c r="GIT35" s="733"/>
      <c r="GIU35" s="733"/>
      <c r="GIV35" s="733"/>
      <c r="GIW35" s="733"/>
      <c r="GIX35" s="733"/>
      <c r="GIY35" s="733"/>
      <c r="GIZ35" s="733"/>
      <c r="GJA35" s="733"/>
      <c r="GJB35" s="733"/>
      <c r="GJC35" s="733"/>
      <c r="GJD35" s="733"/>
      <c r="GJE35" s="733"/>
      <c r="GJF35" s="733"/>
      <c r="GJG35" s="733"/>
      <c r="GJH35" s="733"/>
      <c r="GJI35" s="733"/>
      <c r="GJJ35" s="733"/>
      <c r="GJK35" s="733"/>
      <c r="GJL35" s="733"/>
      <c r="GJM35" s="733"/>
      <c r="GJN35" s="733"/>
      <c r="GJO35" s="733"/>
      <c r="GJP35" s="733"/>
      <c r="GJQ35" s="733"/>
      <c r="GJR35" s="733"/>
      <c r="GJS35" s="733"/>
      <c r="GJT35" s="733"/>
      <c r="GJU35" s="733"/>
      <c r="GJV35" s="733"/>
      <c r="GJW35" s="733"/>
      <c r="GJX35" s="733"/>
      <c r="GJY35" s="733"/>
      <c r="GJZ35" s="733"/>
      <c r="GKA35" s="733"/>
      <c r="GKB35" s="733"/>
      <c r="GKC35" s="733"/>
      <c r="GKD35" s="733"/>
      <c r="GKE35" s="733"/>
      <c r="GKF35" s="733"/>
      <c r="GKG35" s="733"/>
      <c r="GKH35" s="733"/>
      <c r="GKI35" s="733"/>
      <c r="GKJ35" s="733"/>
      <c r="GKK35" s="733"/>
      <c r="GKL35" s="733"/>
      <c r="GKM35" s="733"/>
      <c r="GKN35" s="733"/>
      <c r="GKO35" s="733"/>
      <c r="GKP35" s="733"/>
      <c r="GKQ35" s="733"/>
      <c r="GKR35" s="733"/>
      <c r="GKS35" s="733"/>
      <c r="GKT35" s="733"/>
      <c r="GKU35" s="733"/>
      <c r="GKV35" s="733"/>
      <c r="GKW35" s="733"/>
      <c r="GKX35" s="733"/>
      <c r="GKY35" s="733"/>
      <c r="GKZ35" s="733"/>
      <c r="GLA35" s="733"/>
      <c r="GLB35" s="733"/>
      <c r="GLC35" s="733"/>
      <c r="GLD35" s="733"/>
      <c r="GLE35" s="733"/>
      <c r="GLF35" s="733"/>
      <c r="GLG35" s="733"/>
      <c r="GLH35" s="733"/>
      <c r="GLI35" s="733"/>
      <c r="GLJ35" s="733"/>
      <c r="GLK35" s="733"/>
      <c r="GLL35" s="733"/>
      <c r="GLM35" s="733"/>
      <c r="GLN35" s="733"/>
      <c r="GLO35" s="733"/>
      <c r="GLP35" s="733"/>
      <c r="GLQ35" s="733"/>
      <c r="GLR35" s="733"/>
      <c r="GLS35" s="733"/>
      <c r="GLT35" s="733"/>
      <c r="GLU35" s="733"/>
      <c r="GLV35" s="733"/>
      <c r="GLW35" s="733"/>
      <c r="GLX35" s="733"/>
      <c r="GLY35" s="733"/>
      <c r="GLZ35" s="733"/>
      <c r="GMA35" s="733"/>
      <c r="GMB35" s="733"/>
      <c r="GMC35" s="733"/>
      <c r="GMD35" s="733"/>
      <c r="GME35" s="733"/>
      <c r="GMF35" s="733"/>
      <c r="GMG35" s="733"/>
      <c r="GMH35" s="733"/>
      <c r="GMI35" s="733"/>
      <c r="GMJ35" s="733"/>
      <c r="GMK35" s="733"/>
      <c r="GML35" s="733"/>
      <c r="GMM35" s="733"/>
      <c r="GMN35" s="733"/>
      <c r="GMO35" s="733"/>
      <c r="GMP35" s="733"/>
      <c r="GMQ35" s="733"/>
      <c r="GMR35" s="733"/>
      <c r="GMS35" s="733"/>
      <c r="GMT35" s="733"/>
      <c r="GMU35" s="733"/>
      <c r="GMV35" s="733"/>
      <c r="GMW35" s="733"/>
      <c r="GMX35" s="733"/>
      <c r="GMY35" s="733"/>
      <c r="GMZ35" s="733"/>
      <c r="GNA35" s="733"/>
      <c r="GNB35" s="733"/>
      <c r="GNC35" s="733"/>
      <c r="GND35" s="733"/>
      <c r="GNE35" s="733"/>
      <c r="GNF35" s="733"/>
      <c r="GNG35" s="733"/>
      <c r="GNH35" s="733"/>
      <c r="GNI35" s="733"/>
      <c r="GNJ35" s="733"/>
      <c r="GNK35" s="733"/>
      <c r="GNL35" s="733"/>
      <c r="GNM35" s="733"/>
      <c r="GNN35" s="733"/>
      <c r="GNO35" s="733"/>
      <c r="GNP35" s="733"/>
      <c r="GNQ35" s="733"/>
      <c r="GNR35" s="733"/>
      <c r="GNS35" s="733"/>
      <c r="GNT35" s="733"/>
      <c r="GNU35" s="733"/>
      <c r="GNV35" s="733"/>
      <c r="GNW35" s="733"/>
      <c r="GNX35" s="733"/>
      <c r="GNY35" s="733"/>
      <c r="GNZ35" s="733"/>
      <c r="GOA35" s="733"/>
      <c r="GOB35" s="733"/>
      <c r="GOC35" s="733"/>
      <c r="GOD35" s="733"/>
      <c r="GOE35" s="733"/>
      <c r="GOF35" s="733"/>
      <c r="GOG35" s="733"/>
      <c r="GOH35" s="733"/>
      <c r="GOI35" s="733"/>
      <c r="GOJ35" s="733"/>
      <c r="GOK35" s="733"/>
      <c r="GOL35" s="733"/>
      <c r="GOM35" s="733"/>
      <c r="GON35" s="733"/>
      <c r="GOO35" s="733"/>
      <c r="GOP35" s="733"/>
      <c r="GOQ35" s="733"/>
      <c r="GOR35" s="733"/>
      <c r="GOS35" s="733"/>
      <c r="GOT35" s="733"/>
      <c r="GOU35" s="733"/>
      <c r="GOV35" s="733"/>
      <c r="GOW35" s="733"/>
      <c r="GOX35" s="733"/>
      <c r="GOY35" s="733"/>
      <c r="GOZ35" s="733"/>
      <c r="GPA35" s="733"/>
      <c r="GPB35" s="733"/>
      <c r="GPC35" s="733"/>
      <c r="GPD35" s="733"/>
      <c r="GPE35" s="733"/>
      <c r="GPF35" s="733"/>
      <c r="GPG35" s="733"/>
      <c r="GPH35" s="733"/>
      <c r="GPI35" s="733"/>
      <c r="GPJ35" s="733"/>
      <c r="GPK35" s="733"/>
      <c r="GPL35" s="733"/>
      <c r="GPM35" s="733"/>
      <c r="GPN35" s="733"/>
      <c r="GPO35" s="733"/>
      <c r="GPP35" s="733"/>
      <c r="GPQ35" s="733"/>
      <c r="GPR35" s="733"/>
      <c r="GPS35" s="733"/>
      <c r="GPT35" s="733"/>
      <c r="GPU35" s="733"/>
      <c r="GPV35" s="733"/>
      <c r="GPW35" s="733"/>
      <c r="GPX35" s="733"/>
      <c r="GPY35" s="733"/>
      <c r="GPZ35" s="733"/>
      <c r="GQA35" s="733"/>
      <c r="GQB35" s="733"/>
      <c r="GQC35" s="733"/>
      <c r="GQD35" s="733"/>
      <c r="GQE35" s="733"/>
      <c r="GQF35" s="733"/>
      <c r="GQG35" s="733"/>
      <c r="GQH35" s="733"/>
      <c r="GQI35" s="733"/>
      <c r="GQJ35" s="733"/>
      <c r="GQK35" s="733"/>
      <c r="GQL35" s="733"/>
      <c r="GQM35" s="733"/>
      <c r="GQN35" s="733"/>
      <c r="GQO35" s="733"/>
      <c r="GQP35" s="733"/>
      <c r="GQQ35" s="733"/>
      <c r="GQR35" s="733"/>
      <c r="GQS35" s="733"/>
      <c r="GQT35" s="733"/>
      <c r="GQU35" s="733"/>
      <c r="GQV35" s="733"/>
      <c r="GQW35" s="733"/>
      <c r="GQX35" s="733"/>
      <c r="GQY35" s="733"/>
      <c r="GQZ35" s="733"/>
      <c r="GRA35" s="733"/>
      <c r="GRB35" s="733"/>
      <c r="GRC35" s="733"/>
      <c r="GRD35" s="733"/>
      <c r="GRE35" s="733"/>
      <c r="GRF35" s="733"/>
      <c r="GRG35" s="733"/>
      <c r="GRH35" s="733"/>
      <c r="GRI35" s="733"/>
      <c r="GRJ35" s="733"/>
      <c r="GRK35" s="733"/>
      <c r="GRL35" s="733"/>
      <c r="GRM35" s="733"/>
      <c r="GRN35" s="733"/>
      <c r="GRO35" s="733"/>
      <c r="GRP35" s="733"/>
      <c r="GRQ35" s="733"/>
      <c r="GRR35" s="733"/>
      <c r="GRS35" s="733"/>
      <c r="GRT35" s="733"/>
      <c r="GRU35" s="733"/>
      <c r="GRV35" s="733"/>
      <c r="GRW35" s="733"/>
      <c r="GRX35" s="733"/>
      <c r="GRY35" s="733"/>
      <c r="GRZ35" s="733"/>
      <c r="GSA35" s="733"/>
      <c r="GSB35" s="733"/>
      <c r="GSC35" s="733"/>
      <c r="GSD35" s="733"/>
      <c r="GSE35" s="733"/>
      <c r="GSF35" s="733"/>
      <c r="GSG35" s="733"/>
      <c r="GSH35" s="733"/>
      <c r="GSI35" s="733"/>
      <c r="GSJ35" s="733"/>
      <c r="GSK35" s="733"/>
      <c r="GSL35" s="733"/>
      <c r="GSM35" s="733"/>
      <c r="GSN35" s="733"/>
      <c r="GSO35" s="733"/>
      <c r="GSP35" s="733"/>
      <c r="GSQ35" s="733"/>
      <c r="GSR35" s="733"/>
      <c r="GSS35" s="733"/>
      <c r="GST35" s="733"/>
      <c r="GSU35" s="733"/>
      <c r="GSV35" s="733"/>
      <c r="GSW35" s="733"/>
      <c r="GSX35" s="733"/>
      <c r="GSY35" s="733"/>
      <c r="GSZ35" s="733"/>
      <c r="GTA35" s="733"/>
      <c r="GTB35" s="733"/>
      <c r="GTC35" s="733"/>
      <c r="GTD35" s="733"/>
      <c r="GTE35" s="733"/>
      <c r="GTF35" s="733"/>
      <c r="GTG35" s="733"/>
      <c r="GTH35" s="733"/>
      <c r="GTI35" s="733"/>
      <c r="GTJ35" s="733"/>
      <c r="GTK35" s="733"/>
      <c r="GTL35" s="733"/>
      <c r="GTM35" s="733"/>
      <c r="GTN35" s="733"/>
      <c r="GTO35" s="733"/>
      <c r="GTP35" s="733"/>
      <c r="GTQ35" s="733"/>
      <c r="GTR35" s="733"/>
      <c r="GTS35" s="733"/>
      <c r="GTT35" s="733"/>
      <c r="GTU35" s="733"/>
      <c r="GTV35" s="733"/>
      <c r="GTW35" s="733"/>
      <c r="GTX35" s="733"/>
      <c r="GTY35" s="733"/>
      <c r="GTZ35" s="733"/>
      <c r="GUA35" s="733"/>
      <c r="GUB35" s="733"/>
      <c r="GUC35" s="733"/>
      <c r="GUD35" s="733"/>
      <c r="GUE35" s="733"/>
      <c r="GUF35" s="733"/>
      <c r="GUG35" s="733"/>
      <c r="GUH35" s="733"/>
      <c r="GUI35" s="733"/>
      <c r="GUJ35" s="733"/>
      <c r="GUK35" s="733"/>
      <c r="GUL35" s="733"/>
      <c r="GUM35" s="733"/>
      <c r="GUN35" s="733"/>
      <c r="GUO35" s="733"/>
      <c r="GUP35" s="733"/>
      <c r="GUQ35" s="733"/>
      <c r="GUR35" s="733"/>
      <c r="GUS35" s="733"/>
      <c r="GUT35" s="733"/>
      <c r="GUU35" s="733"/>
      <c r="GUV35" s="733"/>
      <c r="GUW35" s="733"/>
      <c r="GUX35" s="733"/>
      <c r="GUY35" s="733"/>
      <c r="GUZ35" s="733"/>
      <c r="GVA35" s="733"/>
      <c r="GVB35" s="733"/>
      <c r="GVC35" s="733"/>
      <c r="GVD35" s="733"/>
      <c r="GVE35" s="733"/>
      <c r="GVF35" s="733"/>
      <c r="GVG35" s="733"/>
      <c r="GVH35" s="733"/>
      <c r="GVI35" s="733"/>
      <c r="GVJ35" s="733"/>
      <c r="GVK35" s="733"/>
      <c r="GVL35" s="733"/>
      <c r="GVM35" s="733"/>
      <c r="GVN35" s="733"/>
      <c r="GVO35" s="733"/>
      <c r="GVP35" s="733"/>
      <c r="GVQ35" s="733"/>
      <c r="GVR35" s="733"/>
      <c r="GVS35" s="733"/>
      <c r="GVT35" s="733"/>
      <c r="GVU35" s="733"/>
      <c r="GVV35" s="733"/>
      <c r="GVW35" s="733"/>
      <c r="GVX35" s="733"/>
      <c r="GVY35" s="733"/>
      <c r="GVZ35" s="733"/>
      <c r="GWA35" s="733"/>
      <c r="GWB35" s="733"/>
      <c r="GWC35" s="733"/>
      <c r="GWD35" s="733"/>
      <c r="GWE35" s="733"/>
      <c r="GWF35" s="733"/>
      <c r="GWG35" s="733"/>
      <c r="GWH35" s="733"/>
      <c r="GWI35" s="733"/>
      <c r="GWJ35" s="733"/>
      <c r="GWK35" s="733"/>
      <c r="GWL35" s="733"/>
      <c r="GWM35" s="733"/>
      <c r="GWN35" s="733"/>
      <c r="GWO35" s="733"/>
      <c r="GWP35" s="733"/>
      <c r="GWQ35" s="733"/>
      <c r="GWR35" s="733"/>
      <c r="GWS35" s="733"/>
      <c r="GWT35" s="733"/>
      <c r="GWU35" s="733"/>
      <c r="GWV35" s="733"/>
      <c r="GWW35" s="733"/>
      <c r="GWX35" s="733"/>
      <c r="GWY35" s="733"/>
      <c r="GWZ35" s="733"/>
      <c r="GXA35" s="733"/>
      <c r="GXB35" s="733"/>
      <c r="GXC35" s="733"/>
      <c r="GXD35" s="733"/>
      <c r="GXE35" s="733"/>
      <c r="GXF35" s="733"/>
      <c r="GXG35" s="733"/>
      <c r="GXH35" s="733"/>
      <c r="GXI35" s="733"/>
      <c r="GXJ35" s="733"/>
      <c r="GXK35" s="733"/>
      <c r="GXL35" s="733"/>
      <c r="GXM35" s="733"/>
      <c r="GXN35" s="733"/>
      <c r="GXO35" s="733"/>
      <c r="GXP35" s="733"/>
      <c r="GXQ35" s="733"/>
      <c r="GXR35" s="733"/>
      <c r="GXS35" s="733"/>
      <c r="GXT35" s="733"/>
      <c r="GXU35" s="733"/>
      <c r="GXV35" s="733"/>
      <c r="GXW35" s="733"/>
      <c r="GXX35" s="733"/>
      <c r="GXY35" s="733"/>
      <c r="GXZ35" s="733"/>
      <c r="GYA35" s="733"/>
      <c r="GYB35" s="733"/>
      <c r="GYC35" s="733"/>
      <c r="GYD35" s="733"/>
      <c r="GYE35" s="733"/>
      <c r="GYF35" s="733"/>
      <c r="GYG35" s="733"/>
      <c r="GYH35" s="733"/>
      <c r="GYI35" s="733"/>
      <c r="GYJ35" s="733"/>
      <c r="GYK35" s="733"/>
      <c r="GYL35" s="733"/>
      <c r="GYM35" s="733"/>
      <c r="GYN35" s="733"/>
      <c r="GYO35" s="733"/>
      <c r="GYP35" s="733"/>
      <c r="GYQ35" s="733"/>
      <c r="GYR35" s="733"/>
      <c r="GYS35" s="733"/>
      <c r="GYT35" s="733"/>
      <c r="GYU35" s="733"/>
      <c r="GYV35" s="733"/>
      <c r="GYW35" s="733"/>
      <c r="GYX35" s="733"/>
      <c r="GYY35" s="733"/>
      <c r="GYZ35" s="733"/>
      <c r="GZA35" s="733"/>
      <c r="GZB35" s="733"/>
      <c r="GZC35" s="733"/>
      <c r="GZD35" s="733"/>
      <c r="GZE35" s="733"/>
      <c r="GZF35" s="733"/>
      <c r="GZG35" s="733"/>
      <c r="GZH35" s="733"/>
      <c r="GZI35" s="733"/>
      <c r="GZJ35" s="733"/>
      <c r="GZK35" s="733"/>
      <c r="GZL35" s="733"/>
      <c r="GZM35" s="733"/>
      <c r="GZN35" s="733"/>
      <c r="GZO35" s="733"/>
      <c r="GZP35" s="733"/>
      <c r="GZQ35" s="733"/>
      <c r="GZR35" s="733"/>
      <c r="GZS35" s="733"/>
      <c r="GZT35" s="733"/>
      <c r="GZU35" s="733"/>
      <c r="GZV35" s="733"/>
      <c r="GZW35" s="733"/>
      <c r="GZX35" s="733"/>
      <c r="GZY35" s="733"/>
      <c r="GZZ35" s="733"/>
      <c r="HAA35" s="733"/>
      <c r="HAB35" s="733"/>
      <c r="HAC35" s="733"/>
      <c r="HAD35" s="733"/>
      <c r="HAE35" s="733"/>
      <c r="HAF35" s="733"/>
      <c r="HAG35" s="733"/>
      <c r="HAH35" s="733"/>
      <c r="HAI35" s="733"/>
      <c r="HAJ35" s="733"/>
      <c r="HAK35" s="733"/>
      <c r="HAL35" s="733"/>
      <c r="HAM35" s="733"/>
      <c r="HAN35" s="733"/>
      <c r="HAO35" s="733"/>
      <c r="HAP35" s="733"/>
      <c r="HAQ35" s="733"/>
      <c r="HAR35" s="733"/>
      <c r="HAS35" s="733"/>
      <c r="HAT35" s="733"/>
      <c r="HAU35" s="733"/>
      <c r="HAV35" s="733"/>
      <c r="HAW35" s="733"/>
      <c r="HAX35" s="733"/>
      <c r="HAY35" s="733"/>
      <c r="HAZ35" s="733"/>
      <c r="HBA35" s="733"/>
      <c r="HBB35" s="733"/>
      <c r="HBC35" s="733"/>
      <c r="HBD35" s="733"/>
      <c r="HBE35" s="733"/>
      <c r="HBF35" s="733"/>
      <c r="HBG35" s="733"/>
      <c r="HBH35" s="733"/>
      <c r="HBI35" s="733"/>
      <c r="HBJ35" s="733"/>
      <c r="HBK35" s="733"/>
      <c r="HBL35" s="733"/>
      <c r="HBM35" s="733"/>
      <c r="HBN35" s="733"/>
      <c r="HBO35" s="733"/>
      <c r="HBP35" s="733"/>
      <c r="HBQ35" s="733"/>
      <c r="HBR35" s="733"/>
      <c r="HBS35" s="733"/>
      <c r="HBT35" s="733"/>
      <c r="HBU35" s="733"/>
      <c r="HBV35" s="733"/>
      <c r="HBW35" s="733"/>
      <c r="HBX35" s="733"/>
      <c r="HBY35" s="733"/>
      <c r="HBZ35" s="733"/>
      <c r="HCA35" s="733"/>
      <c r="HCB35" s="733"/>
      <c r="HCC35" s="733"/>
      <c r="HCD35" s="733"/>
      <c r="HCE35" s="733"/>
      <c r="HCF35" s="733"/>
      <c r="HCG35" s="733"/>
      <c r="HCH35" s="733"/>
      <c r="HCI35" s="733"/>
      <c r="HCJ35" s="733"/>
      <c r="HCK35" s="733"/>
      <c r="HCL35" s="733"/>
      <c r="HCM35" s="733"/>
      <c r="HCN35" s="733"/>
      <c r="HCO35" s="733"/>
      <c r="HCP35" s="733"/>
      <c r="HCQ35" s="733"/>
      <c r="HCR35" s="733"/>
      <c r="HCS35" s="733"/>
      <c r="HCT35" s="733"/>
      <c r="HCU35" s="733"/>
      <c r="HCV35" s="733"/>
      <c r="HCW35" s="733"/>
      <c r="HCX35" s="733"/>
      <c r="HCY35" s="733"/>
      <c r="HCZ35" s="733"/>
      <c r="HDA35" s="733"/>
      <c r="HDB35" s="733"/>
      <c r="HDC35" s="733"/>
      <c r="HDD35" s="733"/>
      <c r="HDE35" s="733"/>
      <c r="HDF35" s="733"/>
      <c r="HDG35" s="733"/>
      <c r="HDH35" s="733"/>
      <c r="HDI35" s="733"/>
      <c r="HDJ35" s="733"/>
      <c r="HDK35" s="733"/>
      <c r="HDL35" s="733"/>
      <c r="HDM35" s="733"/>
      <c r="HDN35" s="733"/>
      <c r="HDO35" s="733"/>
      <c r="HDP35" s="733"/>
      <c r="HDQ35" s="733"/>
      <c r="HDR35" s="733"/>
      <c r="HDS35" s="733"/>
      <c r="HDT35" s="733"/>
      <c r="HDU35" s="733"/>
      <c r="HDV35" s="733"/>
      <c r="HDW35" s="733"/>
      <c r="HDX35" s="733"/>
      <c r="HDY35" s="733"/>
      <c r="HDZ35" s="733"/>
      <c r="HEA35" s="733"/>
      <c r="HEB35" s="733"/>
      <c r="HEC35" s="733"/>
      <c r="HED35" s="733"/>
      <c r="HEE35" s="733"/>
      <c r="HEF35" s="733"/>
      <c r="HEG35" s="733"/>
      <c r="HEH35" s="733"/>
      <c r="HEI35" s="733"/>
      <c r="HEJ35" s="733"/>
      <c r="HEK35" s="733"/>
      <c r="HEL35" s="733"/>
      <c r="HEM35" s="733"/>
      <c r="HEN35" s="733"/>
      <c r="HEO35" s="733"/>
      <c r="HEP35" s="733"/>
      <c r="HEQ35" s="733"/>
      <c r="HER35" s="733"/>
      <c r="HES35" s="733"/>
      <c r="HET35" s="733"/>
      <c r="HEU35" s="733"/>
      <c r="HEV35" s="733"/>
      <c r="HEW35" s="733"/>
      <c r="HEX35" s="733"/>
      <c r="HEY35" s="733"/>
      <c r="HEZ35" s="733"/>
      <c r="HFA35" s="733"/>
      <c r="HFB35" s="733"/>
      <c r="HFC35" s="733"/>
      <c r="HFD35" s="733"/>
      <c r="HFE35" s="733"/>
      <c r="HFF35" s="733"/>
      <c r="HFG35" s="733"/>
      <c r="HFH35" s="733"/>
      <c r="HFI35" s="733"/>
      <c r="HFJ35" s="733"/>
      <c r="HFK35" s="733"/>
      <c r="HFL35" s="733"/>
      <c r="HFM35" s="733"/>
      <c r="HFN35" s="733"/>
      <c r="HFO35" s="733"/>
      <c r="HFP35" s="733"/>
      <c r="HFQ35" s="733"/>
      <c r="HFR35" s="733"/>
      <c r="HFS35" s="733"/>
      <c r="HFT35" s="733"/>
      <c r="HFU35" s="733"/>
      <c r="HFV35" s="733"/>
      <c r="HFW35" s="733"/>
      <c r="HFX35" s="733"/>
      <c r="HFY35" s="733"/>
      <c r="HFZ35" s="733"/>
      <c r="HGA35" s="733"/>
      <c r="HGB35" s="733"/>
      <c r="HGC35" s="733"/>
      <c r="HGD35" s="733"/>
      <c r="HGE35" s="733"/>
      <c r="HGF35" s="733"/>
      <c r="HGG35" s="733"/>
      <c r="HGH35" s="733"/>
      <c r="HGI35" s="733"/>
      <c r="HGJ35" s="733"/>
      <c r="HGK35" s="733"/>
      <c r="HGL35" s="733"/>
      <c r="HGM35" s="733"/>
      <c r="HGN35" s="733"/>
      <c r="HGO35" s="733"/>
      <c r="HGP35" s="733"/>
      <c r="HGQ35" s="733"/>
      <c r="HGR35" s="733"/>
      <c r="HGS35" s="733"/>
      <c r="HGT35" s="733"/>
      <c r="HGU35" s="733"/>
      <c r="HGV35" s="733"/>
      <c r="HGW35" s="733"/>
      <c r="HGX35" s="733"/>
      <c r="HGY35" s="733"/>
      <c r="HGZ35" s="733"/>
      <c r="HHA35" s="733"/>
      <c r="HHB35" s="733"/>
      <c r="HHC35" s="733"/>
      <c r="HHD35" s="733"/>
      <c r="HHE35" s="733"/>
      <c r="HHF35" s="733"/>
      <c r="HHG35" s="733"/>
      <c r="HHH35" s="733"/>
      <c r="HHI35" s="733"/>
      <c r="HHJ35" s="733"/>
      <c r="HHK35" s="733"/>
      <c r="HHL35" s="733"/>
      <c r="HHM35" s="733"/>
      <c r="HHN35" s="733"/>
      <c r="HHO35" s="733"/>
      <c r="HHP35" s="733"/>
      <c r="HHQ35" s="733"/>
      <c r="HHR35" s="733"/>
      <c r="HHS35" s="733"/>
      <c r="HHT35" s="733"/>
      <c r="HHU35" s="733"/>
      <c r="HHV35" s="733"/>
      <c r="HHW35" s="733"/>
      <c r="HHX35" s="733"/>
      <c r="HHY35" s="733"/>
      <c r="HHZ35" s="733"/>
      <c r="HIA35" s="733"/>
      <c r="HIB35" s="733"/>
      <c r="HIC35" s="733"/>
      <c r="HID35" s="733"/>
      <c r="HIE35" s="733"/>
      <c r="HIF35" s="733"/>
      <c r="HIG35" s="733"/>
      <c r="HIH35" s="733"/>
      <c r="HII35" s="733"/>
      <c r="HIJ35" s="733"/>
      <c r="HIK35" s="733"/>
      <c r="HIL35" s="733"/>
      <c r="HIM35" s="733"/>
      <c r="HIN35" s="733"/>
      <c r="HIO35" s="733"/>
      <c r="HIP35" s="733"/>
      <c r="HIQ35" s="733"/>
      <c r="HIR35" s="733"/>
      <c r="HIS35" s="733"/>
      <c r="HIT35" s="733"/>
      <c r="HIU35" s="733"/>
      <c r="HIV35" s="733"/>
      <c r="HIW35" s="733"/>
      <c r="HIX35" s="733"/>
      <c r="HIY35" s="733"/>
      <c r="HIZ35" s="733"/>
      <c r="HJA35" s="733"/>
      <c r="HJB35" s="733"/>
      <c r="HJC35" s="733"/>
      <c r="HJD35" s="733"/>
      <c r="HJE35" s="733"/>
      <c r="HJF35" s="733"/>
      <c r="HJG35" s="733"/>
      <c r="HJH35" s="733"/>
      <c r="HJI35" s="733"/>
      <c r="HJJ35" s="733"/>
      <c r="HJK35" s="733"/>
      <c r="HJL35" s="733"/>
      <c r="HJM35" s="733"/>
      <c r="HJN35" s="733"/>
      <c r="HJO35" s="733"/>
      <c r="HJP35" s="733"/>
      <c r="HJQ35" s="733"/>
      <c r="HJR35" s="733"/>
      <c r="HJS35" s="733"/>
      <c r="HJT35" s="733"/>
      <c r="HJU35" s="733"/>
      <c r="HJV35" s="733"/>
      <c r="HJW35" s="733"/>
      <c r="HJX35" s="733"/>
      <c r="HJY35" s="733"/>
      <c r="HJZ35" s="733"/>
      <c r="HKA35" s="733"/>
      <c r="HKB35" s="733"/>
      <c r="HKC35" s="733"/>
      <c r="HKD35" s="733"/>
      <c r="HKE35" s="733"/>
      <c r="HKF35" s="733"/>
      <c r="HKG35" s="733"/>
      <c r="HKH35" s="733"/>
      <c r="HKI35" s="733"/>
      <c r="HKJ35" s="733"/>
      <c r="HKK35" s="733"/>
      <c r="HKL35" s="733"/>
      <c r="HKM35" s="733"/>
      <c r="HKN35" s="733"/>
      <c r="HKO35" s="733"/>
      <c r="HKP35" s="733"/>
      <c r="HKQ35" s="733"/>
      <c r="HKR35" s="733"/>
      <c r="HKS35" s="733"/>
      <c r="HKT35" s="733"/>
      <c r="HKU35" s="733"/>
      <c r="HKV35" s="733"/>
      <c r="HKW35" s="733"/>
      <c r="HKX35" s="733"/>
      <c r="HKY35" s="733"/>
      <c r="HKZ35" s="733"/>
      <c r="HLA35" s="733"/>
      <c r="HLB35" s="733"/>
      <c r="HLC35" s="733"/>
      <c r="HLD35" s="733"/>
      <c r="HLE35" s="733"/>
      <c r="HLF35" s="733"/>
      <c r="HLG35" s="733"/>
      <c r="HLH35" s="733"/>
      <c r="HLI35" s="733"/>
      <c r="HLJ35" s="733"/>
      <c r="HLK35" s="733"/>
      <c r="HLL35" s="733"/>
      <c r="HLM35" s="733"/>
      <c r="HLN35" s="733"/>
      <c r="HLO35" s="733"/>
      <c r="HLP35" s="733"/>
      <c r="HLQ35" s="733"/>
      <c r="HLR35" s="733"/>
      <c r="HLS35" s="733"/>
      <c r="HLT35" s="733"/>
      <c r="HLU35" s="733"/>
      <c r="HLV35" s="733"/>
      <c r="HLW35" s="733"/>
      <c r="HLX35" s="733"/>
      <c r="HLY35" s="733"/>
      <c r="HLZ35" s="733"/>
      <c r="HMA35" s="733"/>
      <c r="HMB35" s="733"/>
      <c r="HMC35" s="733"/>
      <c r="HMD35" s="733"/>
      <c r="HME35" s="733"/>
      <c r="HMF35" s="733"/>
      <c r="HMG35" s="733"/>
      <c r="HMH35" s="733"/>
      <c r="HMI35" s="733"/>
      <c r="HMJ35" s="733"/>
      <c r="HMK35" s="733"/>
      <c r="HML35" s="733"/>
      <c r="HMM35" s="733"/>
      <c r="HMN35" s="733"/>
      <c r="HMO35" s="733"/>
      <c r="HMP35" s="733"/>
      <c r="HMQ35" s="733"/>
      <c r="HMR35" s="733"/>
      <c r="HMS35" s="733"/>
      <c r="HMT35" s="733"/>
      <c r="HMU35" s="733"/>
      <c r="HMV35" s="733"/>
      <c r="HMW35" s="733"/>
      <c r="HMX35" s="733"/>
      <c r="HMY35" s="733"/>
      <c r="HMZ35" s="733"/>
      <c r="HNA35" s="733"/>
      <c r="HNB35" s="733"/>
      <c r="HNC35" s="733"/>
      <c r="HND35" s="733"/>
      <c r="HNE35" s="733"/>
      <c r="HNF35" s="733"/>
      <c r="HNG35" s="733"/>
      <c r="HNH35" s="733"/>
      <c r="HNI35" s="733"/>
      <c r="HNJ35" s="733"/>
      <c r="HNK35" s="733"/>
      <c r="HNL35" s="733"/>
      <c r="HNM35" s="733"/>
      <c r="HNN35" s="733"/>
      <c r="HNO35" s="733"/>
      <c r="HNP35" s="733"/>
      <c r="HNQ35" s="733"/>
      <c r="HNR35" s="733"/>
      <c r="HNS35" s="733"/>
      <c r="HNT35" s="733"/>
      <c r="HNU35" s="733"/>
      <c r="HNV35" s="733"/>
      <c r="HNW35" s="733"/>
      <c r="HNX35" s="733"/>
      <c r="HNY35" s="733"/>
      <c r="HNZ35" s="733"/>
      <c r="HOA35" s="733"/>
      <c r="HOB35" s="733"/>
      <c r="HOC35" s="733"/>
      <c r="HOD35" s="733"/>
      <c r="HOE35" s="733"/>
      <c r="HOF35" s="733"/>
      <c r="HOG35" s="733"/>
      <c r="HOH35" s="733"/>
      <c r="HOI35" s="733"/>
      <c r="HOJ35" s="733"/>
      <c r="HOK35" s="733"/>
      <c r="HOL35" s="733"/>
      <c r="HOM35" s="733"/>
      <c r="HON35" s="733"/>
      <c r="HOO35" s="733"/>
      <c r="HOP35" s="733"/>
      <c r="HOQ35" s="733"/>
      <c r="HOR35" s="733"/>
      <c r="HOS35" s="733"/>
      <c r="HOT35" s="733"/>
      <c r="HOU35" s="733"/>
      <c r="HOV35" s="733"/>
      <c r="HOW35" s="733"/>
      <c r="HOX35" s="733"/>
      <c r="HOY35" s="733"/>
      <c r="HOZ35" s="733"/>
      <c r="HPA35" s="733"/>
      <c r="HPB35" s="733"/>
      <c r="HPC35" s="733"/>
      <c r="HPD35" s="733"/>
      <c r="HPE35" s="733"/>
      <c r="HPF35" s="733"/>
      <c r="HPG35" s="733"/>
      <c r="HPH35" s="733"/>
      <c r="HPI35" s="733"/>
      <c r="HPJ35" s="733"/>
      <c r="HPK35" s="733"/>
      <c r="HPL35" s="733"/>
      <c r="HPM35" s="733"/>
      <c r="HPN35" s="733"/>
      <c r="HPO35" s="733"/>
      <c r="HPP35" s="733"/>
      <c r="HPQ35" s="733"/>
      <c r="HPR35" s="733"/>
      <c r="HPS35" s="733"/>
      <c r="HPT35" s="733"/>
      <c r="HPU35" s="733"/>
      <c r="HPV35" s="733"/>
      <c r="HPW35" s="733"/>
      <c r="HPX35" s="733"/>
      <c r="HPY35" s="733"/>
      <c r="HPZ35" s="733"/>
      <c r="HQA35" s="733"/>
      <c r="HQB35" s="733"/>
      <c r="HQC35" s="733"/>
      <c r="HQD35" s="733"/>
      <c r="HQE35" s="733"/>
      <c r="HQF35" s="733"/>
      <c r="HQG35" s="733"/>
      <c r="HQH35" s="733"/>
      <c r="HQI35" s="733"/>
      <c r="HQJ35" s="733"/>
      <c r="HQK35" s="733"/>
      <c r="HQL35" s="733"/>
      <c r="HQM35" s="733"/>
      <c r="HQN35" s="733"/>
      <c r="HQO35" s="733"/>
      <c r="HQP35" s="733"/>
      <c r="HQQ35" s="733"/>
      <c r="HQR35" s="733"/>
      <c r="HQS35" s="733"/>
      <c r="HQT35" s="733"/>
      <c r="HQU35" s="733"/>
      <c r="HQV35" s="733"/>
      <c r="HQW35" s="733"/>
      <c r="HQX35" s="733"/>
      <c r="HQY35" s="733"/>
      <c r="HQZ35" s="733"/>
      <c r="HRA35" s="733"/>
      <c r="HRB35" s="733"/>
      <c r="HRC35" s="733"/>
      <c r="HRD35" s="733"/>
      <c r="HRE35" s="733"/>
      <c r="HRF35" s="733"/>
      <c r="HRG35" s="733"/>
      <c r="HRH35" s="733"/>
      <c r="HRI35" s="733"/>
      <c r="HRJ35" s="733"/>
      <c r="HRK35" s="733"/>
      <c r="HRL35" s="733"/>
      <c r="HRM35" s="733"/>
      <c r="HRN35" s="733"/>
      <c r="HRO35" s="733"/>
      <c r="HRP35" s="733"/>
      <c r="HRQ35" s="733"/>
      <c r="HRR35" s="733"/>
      <c r="HRS35" s="733"/>
      <c r="HRT35" s="733"/>
      <c r="HRU35" s="733"/>
      <c r="HRV35" s="733"/>
      <c r="HRW35" s="733"/>
      <c r="HRX35" s="733"/>
      <c r="HRY35" s="733"/>
      <c r="HRZ35" s="733"/>
      <c r="HSA35" s="733"/>
      <c r="HSB35" s="733"/>
      <c r="HSC35" s="733"/>
      <c r="HSD35" s="733"/>
      <c r="HSE35" s="733"/>
      <c r="HSF35" s="733"/>
      <c r="HSG35" s="733"/>
      <c r="HSH35" s="733"/>
      <c r="HSI35" s="733"/>
      <c r="HSJ35" s="733"/>
      <c r="HSK35" s="733"/>
      <c r="HSL35" s="733"/>
      <c r="HSM35" s="733"/>
      <c r="HSN35" s="733"/>
      <c r="HSO35" s="733"/>
      <c r="HSP35" s="733"/>
      <c r="HSQ35" s="733"/>
      <c r="HSR35" s="733"/>
      <c r="HSS35" s="733"/>
      <c r="HST35" s="733"/>
      <c r="HSU35" s="733"/>
      <c r="HSV35" s="733"/>
      <c r="HSW35" s="733"/>
      <c r="HSX35" s="733"/>
      <c r="HSY35" s="733"/>
      <c r="HSZ35" s="733"/>
      <c r="HTA35" s="733"/>
      <c r="HTB35" s="733"/>
      <c r="HTC35" s="733"/>
      <c r="HTD35" s="733"/>
      <c r="HTE35" s="733"/>
      <c r="HTF35" s="733"/>
      <c r="HTG35" s="733"/>
      <c r="HTH35" s="733"/>
      <c r="HTI35" s="733"/>
      <c r="HTJ35" s="733"/>
      <c r="HTK35" s="733"/>
      <c r="HTL35" s="733"/>
      <c r="HTM35" s="733"/>
      <c r="HTN35" s="733"/>
      <c r="HTO35" s="733"/>
      <c r="HTP35" s="733"/>
      <c r="HTQ35" s="733"/>
      <c r="HTR35" s="733"/>
      <c r="HTS35" s="733"/>
      <c r="HTT35" s="733"/>
      <c r="HTU35" s="733"/>
      <c r="HTV35" s="733"/>
      <c r="HTW35" s="733"/>
      <c r="HTX35" s="733"/>
      <c r="HTY35" s="733"/>
      <c r="HTZ35" s="733"/>
      <c r="HUA35" s="733"/>
      <c r="HUB35" s="733"/>
      <c r="HUC35" s="733"/>
      <c r="HUD35" s="733"/>
      <c r="HUE35" s="733"/>
      <c r="HUF35" s="733"/>
      <c r="HUG35" s="733"/>
      <c r="HUH35" s="733"/>
      <c r="HUI35" s="733"/>
      <c r="HUJ35" s="733"/>
      <c r="HUK35" s="733"/>
      <c r="HUL35" s="733"/>
      <c r="HUM35" s="733"/>
      <c r="HUN35" s="733"/>
      <c r="HUO35" s="733"/>
      <c r="HUP35" s="733"/>
      <c r="HUQ35" s="733"/>
      <c r="HUR35" s="733"/>
      <c r="HUS35" s="733"/>
      <c r="HUT35" s="733"/>
      <c r="HUU35" s="733"/>
      <c r="HUV35" s="733"/>
      <c r="HUW35" s="733"/>
      <c r="HUX35" s="733"/>
      <c r="HUY35" s="733"/>
      <c r="HUZ35" s="733"/>
      <c r="HVA35" s="733"/>
      <c r="HVB35" s="733"/>
      <c r="HVC35" s="733"/>
      <c r="HVD35" s="733"/>
      <c r="HVE35" s="733"/>
      <c r="HVF35" s="733"/>
      <c r="HVG35" s="733"/>
      <c r="HVH35" s="733"/>
      <c r="HVI35" s="733"/>
      <c r="HVJ35" s="733"/>
      <c r="HVK35" s="733"/>
      <c r="HVL35" s="733"/>
      <c r="HVM35" s="733"/>
      <c r="HVN35" s="733"/>
      <c r="HVO35" s="733"/>
      <c r="HVP35" s="733"/>
      <c r="HVQ35" s="733"/>
      <c r="HVR35" s="733"/>
      <c r="HVS35" s="733"/>
      <c r="HVT35" s="733"/>
      <c r="HVU35" s="733"/>
      <c r="HVV35" s="733"/>
      <c r="HVW35" s="733"/>
      <c r="HVX35" s="733"/>
      <c r="HVY35" s="733"/>
      <c r="HVZ35" s="733"/>
      <c r="HWA35" s="733"/>
      <c r="HWB35" s="733"/>
      <c r="HWC35" s="733"/>
      <c r="HWD35" s="733"/>
      <c r="HWE35" s="733"/>
      <c r="HWF35" s="733"/>
      <c r="HWG35" s="733"/>
      <c r="HWH35" s="733"/>
      <c r="HWI35" s="733"/>
      <c r="HWJ35" s="733"/>
      <c r="HWK35" s="733"/>
      <c r="HWL35" s="733"/>
      <c r="HWM35" s="733"/>
      <c r="HWN35" s="733"/>
      <c r="HWO35" s="733"/>
      <c r="HWP35" s="733"/>
      <c r="HWQ35" s="733"/>
      <c r="HWR35" s="733"/>
      <c r="HWS35" s="733"/>
      <c r="HWT35" s="733"/>
      <c r="HWU35" s="733"/>
      <c r="HWV35" s="733"/>
      <c r="HWW35" s="733"/>
      <c r="HWX35" s="733"/>
      <c r="HWY35" s="733"/>
      <c r="HWZ35" s="733"/>
      <c r="HXA35" s="733"/>
      <c r="HXB35" s="733"/>
      <c r="HXC35" s="733"/>
      <c r="HXD35" s="733"/>
      <c r="HXE35" s="733"/>
      <c r="HXF35" s="733"/>
      <c r="HXG35" s="733"/>
      <c r="HXH35" s="733"/>
      <c r="HXI35" s="733"/>
      <c r="HXJ35" s="733"/>
      <c r="HXK35" s="733"/>
      <c r="HXL35" s="733"/>
      <c r="HXM35" s="733"/>
      <c r="HXN35" s="733"/>
      <c r="HXO35" s="733"/>
      <c r="HXP35" s="733"/>
      <c r="HXQ35" s="733"/>
      <c r="HXR35" s="733"/>
      <c r="HXS35" s="733"/>
      <c r="HXT35" s="733"/>
      <c r="HXU35" s="733"/>
      <c r="HXV35" s="733"/>
      <c r="HXW35" s="733"/>
      <c r="HXX35" s="733"/>
      <c r="HXY35" s="733"/>
      <c r="HXZ35" s="733"/>
      <c r="HYA35" s="733"/>
      <c r="HYB35" s="733"/>
      <c r="HYC35" s="733"/>
      <c r="HYD35" s="733"/>
      <c r="HYE35" s="733"/>
      <c r="HYF35" s="733"/>
      <c r="HYG35" s="733"/>
      <c r="HYH35" s="733"/>
      <c r="HYI35" s="733"/>
      <c r="HYJ35" s="733"/>
      <c r="HYK35" s="733"/>
      <c r="HYL35" s="733"/>
      <c r="HYM35" s="733"/>
      <c r="HYN35" s="733"/>
      <c r="HYO35" s="733"/>
      <c r="HYP35" s="733"/>
      <c r="HYQ35" s="733"/>
      <c r="HYR35" s="733"/>
      <c r="HYS35" s="733"/>
      <c r="HYT35" s="733"/>
      <c r="HYU35" s="733"/>
      <c r="HYV35" s="733"/>
      <c r="HYW35" s="733"/>
      <c r="HYX35" s="733"/>
      <c r="HYY35" s="733"/>
      <c r="HYZ35" s="733"/>
      <c r="HZA35" s="733"/>
      <c r="HZB35" s="733"/>
      <c r="HZC35" s="733"/>
      <c r="HZD35" s="733"/>
      <c r="HZE35" s="733"/>
      <c r="HZF35" s="733"/>
      <c r="HZG35" s="733"/>
      <c r="HZH35" s="733"/>
      <c r="HZI35" s="733"/>
      <c r="HZJ35" s="733"/>
      <c r="HZK35" s="733"/>
      <c r="HZL35" s="733"/>
      <c r="HZM35" s="733"/>
      <c r="HZN35" s="733"/>
      <c r="HZO35" s="733"/>
      <c r="HZP35" s="733"/>
      <c r="HZQ35" s="733"/>
      <c r="HZR35" s="733"/>
      <c r="HZS35" s="733"/>
      <c r="HZT35" s="733"/>
      <c r="HZU35" s="733"/>
      <c r="HZV35" s="733"/>
      <c r="HZW35" s="733"/>
      <c r="HZX35" s="733"/>
      <c r="HZY35" s="733"/>
      <c r="HZZ35" s="733"/>
      <c r="IAA35" s="733"/>
      <c r="IAB35" s="733"/>
      <c r="IAC35" s="733"/>
      <c r="IAD35" s="733"/>
      <c r="IAE35" s="733"/>
      <c r="IAF35" s="733"/>
      <c r="IAG35" s="733"/>
      <c r="IAH35" s="733"/>
      <c r="IAI35" s="733"/>
      <c r="IAJ35" s="733"/>
      <c r="IAK35" s="733"/>
      <c r="IAL35" s="733"/>
      <c r="IAM35" s="733"/>
      <c r="IAN35" s="733"/>
      <c r="IAO35" s="733"/>
      <c r="IAP35" s="733"/>
      <c r="IAQ35" s="733"/>
      <c r="IAR35" s="733"/>
      <c r="IAS35" s="733"/>
      <c r="IAT35" s="733"/>
      <c r="IAU35" s="733"/>
      <c r="IAV35" s="733"/>
      <c r="IAW35" s="733"/>
      <c r="IAX35" s="733"/>
      <c r="IAY35" s="733"/>
      <c r="IAZ35" s="733"/>
      <c r="IBA35" s="733"/>
      <c r="IBB35" s="733"/>
      <c r="IBC35" s="733"/>
      <c r="IBD35" s="733"/>
      <c r="IBE35" s="733"/>
      <c r="IBF35" s="733"/>
      <c r="IBG35" s="733"/>
      <c r="IBH35" s="733"/>
      <c r="IBI35" s="733"/>
      <c r="IBJ35" s="733"/>
      <c r="IBK35" s="733"/>
      <c r="IBL35" s="733"/>
      <c r="IBM35" s="733"/>
      <c r="IBN35" s="733"/>
      <c r="IBO35" s="733"/>
      <c r="IBP35" s="733"/>
      <c r="IBQ35" s="733"/>
      <c r="IBR35" s="733"/>
      <c r="IBS35" s="733"/>
      <c r="IBT35" s="733"/>
      <c r="IBU35" s="733"/>
      <c r="IBV35" s="733"/>
      <c r="IBW35" s="733"/>
      <c r="IBX35" s="733"/>
      <c r="IBY35" s="733"/>
      <c r="IBZ35" s="733"/>
      <c r="ICA35" s="733"/>
      <c r="ICB35" s="733"/>
      <c r="ICC35" s="733"/>
      <c r="ICD35" s="733"/>
      <c r="ICE35" s="733"/>
      <c r="ICF35" s="733"/>
      <c r="ICG35" s="733"/>
      <c r="ICH35" s="733"/>
      <c r="ICI35" s="733"/>
      <c r="ICJ35" s="733"/>
      <c r="ICK35" s="733"/>
      <c r="ICL35" s="733"/>
      <c r="ICM35" s="733"/>
      <c r="ICN35" s="733"/>
      <c r="ICO35" s="733"/>
      <c r="ICP35" s="733"/>
      <c r="ICQ35" s="733"/>
      <c r="ICR35" s="733"/>
      <c r="ICS35" s="733"/>
      <c r="ICT35" s="733"/>
      <c r="ICU35" s="733"/>
      <c r="ICV35" s="733"/>
      <c r="ICW35" s="733"/>
      <c r="ICX35" s="733"/>
      <c r="ICY35" s="733"/>
      <c r="ICZ35" s="733"/>
      <c r="IDA35" s="733"/>
      <c r="IDB35" s="733"/>
      <c r="IDC35" s="733"/>
      <c r="IDD35" s="733"/>
      <c r="IDE35" s="733"/>
      <c r="IDF35" s="733"/>
      <c r="IDG35" s="733"/>
      <c r="IDH35" s="733"/>
      <c r="IDI35" s="733"/>
      <c r="IDJ35" s="733"/>
      <c r="IDK35" s="733"/>
      <c r="IDL35" s="733"/>
      <c r="IDM35" s="733"/>
      <c r="IDN35" s="733"/>
      <c r="IDO35" s="733"/>
      <c r="IDP35" s="733"/>
      <c r="IDQ35" s="733"/>
      <c r="IDR35" s="733"/>
      <c r="IDS35" s="733"/>
      <c r="IDT35" s="733"/>
      <c r="IDU35" s="733"/>
      <c r="IDV35" s="733"/>
      <c r="IDW35" s="733"/>
      <c r="IDX35" s="733"/>
      <c r="IDY35" s="733"/>
      <c r="IDZ35" s="733"/>
      <c r="IEA35" s="733"/>
      <c r="IEB35" s="733"/>
      <c r="IEC35" s="733"/>
      <c r="IED35" s="733"/>
      <c r="IEE35" s="733"/>
      <c r="IEF35" s="733"/>
      <c r="IEG35" s="733"/>
      <c r="IEH35" s="733"/>
      <c r="IEI35" s="733"/>
      <c r="IEJ35" s="733"/>
      <c r="IEK35" s="733"/>
      <c r="IEL35" s="733"/>
      <c r="IEM35" s="733"/>
      <c r="IEN35" s="733"/>
      <c r="IEO35" s="733"/>
      <c r="IEP35" s="733"/>
      <c r="IEQ35" s="733"/>
      <c r="IER35" s="733"/>
      <c r="IES35" s="733"/>
      <c r="IET35" s="733"/>
      <c r="IEU35" s="733"/>
      <c r="IEV35" s="733"/>
      <c r="IEW35" s="733"/>
      <c r="IEX35" s="733"/>
      <c r="IEY35" s="733"/>
      <c r="IEZ35" s="733"/>
      <c r="IFA35" s="733"/>
      <c r="IFB35" s="733"/>
      <c r="IFC35" s="733"/>
      <c r="IFD35" s="733"/>
      <c r="IFE35" s="733"/>
      <c r="IFF35" s="733"/>
      <c r="IFG35" s="733"/>
      <c r="IFH35" s="733"/>
      <c r="IFI35" s="733"/>
      <c r="IFJ35" s="733"/>
      <c r="IFK35" s="733"/>
      <c r="IFL35" s="733"/>
      <c r="IFM35" s="733"/>
      <c r="IFN35" s="733"/>
      <c r="IFO35" s="733"/>
      <c r="IFP35" s="733"/>
      <c r="IFQ35" s="733"/>
      <c r="IFR35" s="733"/>
      <c r="IFS35" s="733"/>
      <c r="IFT35" s="733"/>
      <c r="IFU35" s="733"/>
      <c r="IFV35" s="733"/>
      <c r="IFW35" s="733"/>
      <c r="IFX35" s="733"/>
      <c r="IFY35" s="733"/>
      <c r="IFZ35" s="733"/>
      <c r="IGA35" s="733"/>
      <c r="IGB35" s="733"/>
      <c r="IGC35" s="733"/>
      <c r="IGD35" s="733"/>
      <c r="IGE35" s="733"/>
      <c r="IGF35" s="733"/>
      <c r="IGG35" s="733"/>
      <c r="IGH35" s="733"/>
      <c r="IGI35" s="733"/>
      <c r="IGJ35" s="733"/>
      <c r="IGK35" s="733"/>
      <c r="IGL35" s="733"/>
      <c r="IGM35" s="733"/>
      <c r="IGN35" s="733"/>
      <c r="IGO35" s="733"/>
      <c r="IGP35" s="733"/>
      <c r="IGQ35" s="733"/>
      <c r="IGR35" s="733"/>
      <c r="IGS35" s="733"/>
      <c r="IGT35" s="733"/>
      <c r="IGU35" s="733"/>
      <c r="IGV35" s="733"/>
      <c r="IGW35" s="733"/>
      <c r="IGX35" s="733"/>
      <c r="IGY35" s="733"/>
      <c r="IGZ35" s="733"/>
      <c r="IHA35" s="733"/>
      <c r="IHB35" s="733"/>
      <c r="IHC35" s="733"/>
      <c r="IHD35" s="733"/>
      <c r="IHE35" s="733"/>
      <c r="IHF35" s="733"/>
      <c r="IHG35" s="733"/>
      <c r="IHH35" s="733"/>
      <c r="IHI35" s="733"/>
      <c r="IHJ35" s="733"/>
      <c r="IHK35" s="733"/>
      <c r="IHL35" s="733"/>
      <c r="IHM35" s="733"/>
      <c r="IHN35" s="733"/>
      <c r="IHO35" s="733"/>
      <c r="IHP35" s="733"/>
      <c r="IHQ35" s="733"/>
      <c r="IHR35" s="733"/>
      <c r="IHS35" s="733"/>
      <c r="IHT35" s="733"/>
      <c r="IHU35" s="733"/>
      <c r="IHV35" s="733"/>
      <c r="IHW35" s="733"/>
      <c r="IHX35" s="733"/>
      <c r="IHY35" s="733"/>
      <c r="IHZ35" s="733"/>
      <c r="IIA35" s="733"/>
      <c r="IIB35" s="733"/>
      <c r="IIC35" s="733"/>
      <c r="IID35" s="733"/>
      <c r="IIE35" s="733"/>
      <c r="IIF35" s="733"/>
      <c r="IIG35" s="733"/>
      <c r="IIH35" s="733"/>
      <c r="III35" s="733"/>
      <c r="IIJ35" s="733"/>
      <c r="IIK35" s="733"/>
      <c r="IIL35" s="733"/>
      <c r="IIM35" s="733"/>
      <c r="IIN35" s="733"/>
      <c r="IIO35" s="733"/>
      <c r="IIP35" s="733"/>
      <c r="IIQ35" s="733"/>
      <c r="IIR35" s="733"/>
      <c r="IIS35" s="733"/>
      <c r="IIT35" s="733"/>
      <c r="IIU35" s="733"/>
      <c r="IIV35" s="733"/>
      <c r="IIW35" s="733"/>
      <c r="IIX35" s="733"/>
      <c r="IIY35" s="733"/>
      <c r="IIZ35" s="733"/>
      <c r="IJA35" s="733"/>
      <c r="IJB35" s="733"/>
      <c r="IJC35" s="733"/>
      <c r="IJD35" s="733"/>
      <c r="IJE35" s="733"/>
      <c r="IJF35" s="733"/>
      <c r="IJG35" s="733"/>
      <c r="IJH35" s="733"/>
      <c r="IJI35" s="733"/>
      <c r="IJJ35" s="733"/>
      <c r="IJK35" s="733"/>
      <c r="IJL35" s="733"/>
      <c r="IJM35" s="733"/>
      <c r="IJN35" s="733"/>
      <c r="IJO35" s="733"/>
      <c r="IJP35" s="733"/>
      <c r="IJQ35" s="733"/>
      <c r="IJR35" s="733"/>
      <c r="IJS35" s="733"/>
      <c r="IJT35" s="733"/>
      <c r="IJU35" s="733"/>
      <c r="IJV35" s="733"/>
      <c r="IJW35" s="733"/>
      <c r="IJX35" s="733"/>
      <c r="IJY35" s="733"/>
      <c r="IJZ35" s="733"/>
      <c r="IKA35" s="733"/>
      <c r="IKB35" s="733"/>
      <c r="IKC35" s="733"/>
      <c r="IKD35" s="733"/>
      <c r="IKE35" s="733"/>
      <c r="IKF35" s="733"/>
      <c r="IKG35" s="733"/>
      <c r="IKH35" s="733"/>
      <c r="IKI35" s="733"/>
      <c r="IKJ35" s="733"/>
      <c r="IKK35" s="733"/>
      <c r="IKL35" s="733"/>
      <c r="IKM35" s="733"/>
      <c r="IKN35" s="733"/>
      <c r="IKO35" s="733"/>
      <c r="IKP35" s="733"/>
      <c r="IKQ35" s="733"/>
      <c r="IKR35" s="733"/>
      <c r="IKS35" s="733"/>
      <c r="IKT35" s="733"/>
      <c r="IKU35" s="733"/>
      <c r="IKV35" s="733"/>
      <c r="IKW35" s="733"/>
      <c r="IKX35" s="733"/>
      <c r="IKY35" s="733"/>
      <c r="IKZ35" s="733"/>
      <c r="ILA35" s="733"/>
      <c r="ILB35" s="733"/>
      <c r="ILC35" s="733"/>
      <c r="ILD35" s="733"/>
      <c r="ILE35" s="733"/>
      <c r="ILF35" s="733"/>
      <c r="ILG35" s="733"/>
      <c r="ILH35" s="733"/>
      <c r="ILI35" s="733"/>
      <c r="ILJ35" s="733"/>
      <c r="ILK35" s="733"/>
      <c r="ILL35" s="733"/>
      <c r="ILM35" s="733"/>
      <c r="ILN35" s="733"/>
      <c r="ILO35" s="733"/>
      <c r="ILP35" s="733"/>
      <c r="ILQ35" s="733"/>
      <c r="ILR35" s="733"/>
      <c r="ILS35" s="733"/>
      <c r="ILT35" s="733"/>
      <c r="ILU35" s="733"/>
      <c r="ILV35" s="733"/>
      <c r="ILW35" s="733"/>
      <c r="ILX35" s="733"/>
      <c r="ILY35" s="733"/>
      <c r="ILZ35" s="733"/>
      <c r="IMA35" s="733"/>
      <c r="IMB35" s="733"/>
      <c r="IMC35" s="733"/>
      <c r="IMD35" s="733"/>
      <c r="IME35" s="733"/>
      <c r="IMF35" s="733"/>
      <c r="IMG35" s="733"/>
      <c r="IMH35" s="733"/>
      <c r="IMI35" s="733"/>
      <c r="IMJ35" s="733"/>
      <c r="IMK35" s="733"/>
      <c r="IML35" s="733"/>
      <c r="IMM35" s="733"/>
      <c r="IMN35" s="733"/>
      <c r="IMO35" s="733"/>
      <c r="IMP35" s="733"/>
      <c r="IMQ35" s="733"/>
      <c r="IMR35" s="733"/>
      <c r="IMS35" s="733"/>
      <c r="IMT35" s="733"/>
      <c r="IMU35" s="733"/>
      <c r="IMV35" s="733"/>
      <c r="IMW35" s="733"/>
      <c r="IMX35" s="733"/>
      <c r="IMY35" s="733"/>
      <c r="IMZ35" s="733"/>
      <c r="INA35" s="733"/>
      <c r="INB35" s="733"/>
      <c r="INC35" s="733"/>
      <c r="IND35" s="733"/>
      <c r="INE35" s="733"/>
      <c r="INF35" s="733"/>
      <c r="ING35" s="733"/>
      <c r="INH35" s="733"/>
      <c r="INI35" s="733"/>
      <c r="INJ35" s="733"/>
      <c r="INK35" s="733"/>
      <c r="INL35" s="733"/>
      <c r="INM35" s="733"/>
      <c r="INN35" s="733"/>
      <c r="INO35" s="733"/>
      <c r="INP35" s="733"/>
      <c r="INQ35" s="733"/>
      <c r="INR35" s="733"/>
      <c r="INS35" s="733"/>
      <c r="INT35" s="733"/>
      <c r="INU35" s="733"/>
      <c r="INV35" s="733"/>
      <c r="INW35" s="733"/>
      <c r="INX35" s="733"/>
      <c r="INY35" s="733"/>
      <c r="INZ35" s="733"/>
      <c r="IOA35" s="733"/>
      <c r="IOB35" s="733"/>
      <c r="IOC35" s="733"/>
      <c r="IOD35" s="733"/>
      <c r="IOE35" s="733"/>
      <c r="IOF35" s="733"/>
      <c r="IOG35" s="733"/>
      <c r="IOH35" s="733"/>
      <c r="IOI35" s="733"/>
      <c r="IOJ35" s="733"/>
      <c r="IOK35" s="733"/>
      <c r="IOL35" s="733"/>
      <c r="IOM35" s="733"/>
      <c r="ION35" s="733"/>
      <c r="IOO35" s="733"/>
      <c r="IOP35" s="733"/>
      <c r="IOQ35" s="733"/>
      <c r="IOR35" s="733"/>
      <c r="IOS35" s="733"/>
      <c r="IOT35" s="733"/>
      <c r="IOU35" s="733"/>
      <c r="IOV35" s="733"/>
      <c r="IOW35" s="733"/>
      <c r="IOX35" s="733"/>
      <c r="IOY35" s="733"/>
      <c r="IOZ35" s="733"/>
      <c r="IPA35" s="733"/>
      <c r="IPB35" s="733"/>
      <c r="IPC35" s="733"/>
      <c r="IPD35" s="733"/>
      <c r="IPE35" s="733"/>
      <c r="IPF35" s="733"/>
      <c r="IPG35" s="733"/>
      <c r="IPH35" s="733"/>
      <c r="IPI35" s="733"/>
      <c r="IPJ35" s="733"/>
      <c r="IPK35" s="733"/>
      <c r="IPL35" s="733"/>
      <c r="IPM35" s="733"/>
      <c r="IPN35" s="733"/>
      <c r="IPO35" s="733"/>
      <c r="IPP35" s="733"/>
      <c r="IPQ35" s="733"/>
      <c r="IPR35" s="733"/>
      <c r="IPS35" s="733"/>
      <c r="IPT35" s="733"/>
      <c r="IPU35" s="733"/>
      <c r="IPV35" s="733"/>
      <c r="IPW35" s="733"/>
      <c r="IPX35" s="733"/>
      <c r="IPY35" s="733"/>
      <c r="IPZ35" s="733"/>
      <c r="IQA35" s="733"/>
      <c r="IQB35" s="733"/>
      <c r="IQC35" s="733"/>
      <c r="IQD35" s="733"/>
      <c r="IQE35" s="733"/>
      <c r="IQF35" s="733"/>
      <c r="IQG35" s="733"/>
      <c r="IQH35" s="733"/>
      <c r="IQI35" s="733"/>
      <c r="IQJ35" s="733"/>
      <c r="IQK35" s="733"/>
      <c r="IQL35" s="733"/>
      <c r="IQM35" s="733"/>
      <c r="IQN35" s="733"/>
      <c r="IQO35" s="733"/>
      <c r="IQP35" s="733"/>
      <c r="IQQ35" s="733"/>
      <c r="IQR35" s="733"/>
      <c r="IQS35" s="733"/>
      <c r="IQT35" s="733"/>
      <c r="IQU35" s="733"/>
      <c r="IQV35" s="733"/>
      <c r="IQW35" s="733"/>
      <c r="IQX35" s="733"/>
      <c r="IQY35" s="733"/>
      <c r="IQZ35" s="733"/>
      <c r="IRA35" s="733"/>
      <c r="IRB35" s="733"/>
      <c r="IRC35" s="733"/>
      <c r="IRD35" s="733"/>
      <c r="IRE35" s="733"/>
      <c r="IRF35" s="733"/>
      <c r="IRG35" s="733"/>
      <c r="IRH35" s="733"/>
      <c r="IRI35" s="733"/>
      <c r="IRJ35" s="733"/>
      <c r="IRK35" s="733"/>
      <c r="IRL35" s="733"/>
      <c r="IRM35" s="733"/>
      <c r="IRN35" s="733"/>
      <c r="IRO35" s="733"/>
      <c r="IRP35" s="733"/>
      <c r="IRQ35" s="733"/>
      <c r="IRR35" s="733"/>
      <c r="IRS35" s="733"/>
      <c r="IRT35" s="733"/>
      <c r="IRU35" s="733"/>
      <c r="IRV35" s="733"/>
      <c r="IRW35" s="733"/>
      <c r="IRX35" s="733"/>
      <c r="IRY35" s="733"/>
      <c r="IRZ35" s="733"/>
      <c r="ISA35" s="733"/>
      <c r="ISB35" s="733"/>
      <c r="ISC35" s="733"/>
      <c r="ISD35" s="733"/>
      <c r="ISE35" s="733"/>
      <c r="ISF35" s="733"/>
      <c r="ISG35" s="733"/>
      <c r="ISH35" s="733"/>
      <c r="ISI35" s="733"/>
      <c r="ISJ35" s="733"/>
      <c r="ISK35" s="733"/>
      <c r="ISL35" s="733"/>
      <c r="ISM35" s="733"/>
      <c r="ISN35" s="733"/>
      <c r="ISO35" s="733"/>
      <c r="ISP35" s="733"/>
      <c r="ISQ35" s="733"/>
      <c r="ISR35" s="733"/>
      <c r="ISS35" s="733"/>
      <c r="IST35" s="733"/>
      <c r="ISU35" s="733"/>
      <c r="ISV35" s="733"/>
      <c r="ISW35" s="733"/>
      <c r="ISX35" s="733"/>
      <c r="ISY35" s="733"/>
      <c r="ISZ35" s="733"/>
      <c r="ITA35" s="733"/>
      <c r="ITB35" s="733"/>
      <c r="ITC35" s="733"/>
      <c r="ITD35" s="733"/>
      <c r="ITE35" s="733"/>
      <c r="ITF35" s="733"/>
      <c r="ITG35" s="733"/>
      <c r="ITH35" s="733"/>
      <c r="ITI35" s="733"/>
      <c r="ITJ35" s="733"/>
      <c r="ITK35" s="733"/>
      <c r="ITL35" s="733"/>
      <c r="ITM35" s="733"/>
      <c r="ITN35" s="733"/>
      <c r="ITO35" s="733"/>
      <c r="ITP35" s="733"/>
      <c r="ITQ35" s="733"/>
      <c r="ITR35" s="733"/>
      <c r="ITS35" s="733"/>
      <c r="ITT35" s="733"/>
      <c r="ITU35" s="733"/>
      <c r="ITV35" s="733"/>
      <c r="ITW35" s="733"/>
      <c r="ITX35" s="733"/>
      <c r="ITY35" s="733"/>
      <c r="ITZ35" s="733"/>
      <c r="IUA35" s="733"/>
      <c r="IUB35" s="733"/>
      <c r="IUC35" s="733"/>
      <c r="IUD35" s="733"/>
      <c r="IUE35" s="733"/>
      <c r="IUF35" s="733"/>
      <c r="IUG35" s="733"/>
      <c r="IUH35" s="733"/>
      <c r="IUI35" s="733"/>
      <c r="IUJ35" s="733"/>
      <c r="IUK35" s="733"/>
      <c r="IUL35" s="733"/>
      <c r="IUM35" s="733"/>
      <c r="IUN35" s="733"/>
      <c r="IUO35" s="733"/>
      <c r="IUP35" s="733"/>
      <c r="IUQ35" s="733"/>
      <c r="IUR35" s="733"/>
      <c r="IUS35" s="733"/>
      <c r="IUT35" s="733"/>
      <c r="IUU35" s="733"/>
      <c r="IUV35" s="733"/>
      <c r="IUW35" s="733"/>
      <c r="IUX35" s="733"/>
      <c r="IUY35" s="733"/>
      <c r="IUZ35" s="733"/>
      <c r="IVA35" s="733"/>
      <c r="IVB35" s="733"/>
      <c r="IVC35" s="733"/>
      <c r="IVD35" s="733"/>
      <c r="IVE35" s="733"/>
      <c r="IVF35" s="733"/>
      <c r="IVG35" s="733"/>
      <c r="IVH35" s="733"/>
      <c r="IVI35" s="733"/>
      <c r="IVJ35" s="733"/>
      <c r="IVK35" s="733"/>
      <c r="IVL35" s="733"/>
      <c r="IVM35" s="733"/>
      <c r="IVN35" s="733"/>
      <c r="IVO35" s="733"/>
      <c r="IVP35" s="733"/>
      <c r="IVQ35" s="733"/>
      <c r="IVR35" s="733"/>
      <c r="IVS35" s="733"/>
      <c r="IVT35" s="733"/>
      <c r="IVU35" s="733"/>
      <c r="IVV35" s="733"/>
      <c r="IVW35" s="733"/>
      <c r="IVX35" s="733"/>
      <c r="IVY35" s="733"/>
      <c r="IVZ35" s="733"/>
      <c r="IWA35" s="733"/>
      <c r="IWB35" s="733"/>
      <c r="IWC35" s="733"/>
      <c r="IWD35" s="733"/>
      <c r="IWE35" s="733"/>
      <c r="IWF35" s="733"/>
      <c r="IWG35" s="733"/>
      <c r="IWH35" s="733"/>
      <c r="IWI35" s="733"/>
      <c r="IWJ35" s="733"/>
      <c r="IWK35" s="733"/>
      <c r="IWL35" s="733"/>
      <c r="IWM35" s="733"/>
      <c r="IWN35" s="733"/>
      <c r="IWO35" s="733"/>
      <c r="IWP35" s="733"/>
      <c r="IWQ35" s="733"/>
      <c r="IWR35" s="733"/>
      <c r="IWS35" s="733"/>
      <c r="IWT35" s="733"/>
      <c r="IWU35" s="733"/>
      <c r="IWV35" s="733"/>
      <c r="IWW35" s="733"/>
      <c r="IWX35" s="733"/>
      <c r="IWY35" s="733"/>
      <c r="IWZ35" s="733"/>
      <c r="IXA35" s="733"/>
      <c r="IXB35" s="733"/>
      <c r="IXC35" s="733"/>
      <c r="IXD35" s="733"/>
      <c r="IXE35" s="733"/>
      <c r="IXF35" s="733"/>
      <c r="IXG35" s="733"/>
      <c r="IXH35" s="733"/>
      <c r="IXI35" s="733"/>
      <c r="IXJ35" s="733"/>
      <c r="IXK35" s="733"/>
      <c r="IXL35" s="733"/>
      <c r="IXM35" s="733"/>
      <c r="IXN35" s="733"/>
      <c r="IXO35" s="733"/>
      <c r="IXP35" s="733"/>
      <c r="IXQ35" s="733"/>
      <c r="IXR35" s="733"/>
      <c r="IXS35" s="733"/>
      <c r="IXT35" s="733"/>
      <c r="IXU35" s="733"/>
      <c r="IXV35" s="733"/>
      <c r="IXW35" s="733"/>
      <c r="IXX35" s="733"/>
      <c r="IXY35" s="733"/>
      <c r="IXZ35" s="733"/>
      <c r="IYA35" s="733"/>
      <c r="IYB35" s="733"/>
      <c r="IYC35" s="733"/>
      <c r="IYD35" s="733"/>
      <c r="IYE35" s="733"/>
      <c r="IYF35" s="733"/>
      <c r="IYG35" s="733"/>
      <c r="IYH35" s="733"/>
      <c r="IYI35" s="733"/>
      <c r="IYJ35" s="733"/>
      <c r="IYK35" s="733"/>
      <c r="IYL35" s="733"/>
      <c r="IYM35" s="733"/>
      <c r="IYN35" s="733"/>
      <c r="IYO35" s="733"/>
      <c r="IYP35" s="733"/>
      <c r="IYQ35" s="733"/>
      <c r="IYR35" s="733"/>
      <c r="IYS35" s="733"/>
      <c r="IYT35" s="733"/>
      <c r="IYU35" s="733"/>
      <c r="IYV35" s="733"/>
      <c r="IYW35" s="733"/>
      <c r="IYX35" s="733"/>
      <c r="IYY35" s="733"/>
      <c r="IYZ35" s="733"/>
      <c r="IZA35" s="733"/>
      <c r="IZB35" s="733"/>
      <c r="IZC35" s="733"/>
      <c r="IZD35" s="733"/>
      <c r="IZE35" s="733"/>
      <c r="IZF35" s="733"/>
      <c r="IZG35" s="733"/>
      <c r="IZH35" s="733"/>
      <c r="IZI35" s="733"/>
      <c r="IZJ35" s="733"/>
      <c r="IZK35" s="733"/>
      <c r="IZL35" s="733"/>
      <c r="IZM35" s="733"/>
      <c r="IZN35" s="733"/>
      <c r="IZO35" s="733"/>
      <c r="IZP35" s="733"/>
      <c r="IZQ35" s="733"/>
      <c r="IZR35" s="733"/>
      <c r="IZS35" s="733"/>
      <c r="IZT35" s="733"/>
      <c r="IZU35" s="733"/>
      <c r="IZV35" s="733"/>
      <c r="IZW35" s="733"/>
      <c r="IZX35" s="733"/>
      <c r="IZY35" s="733"/>
      <c r="IZZ35" s="733"/>
      <c r="JAA35" s="733"/>
      <c r="JAB35" s="733"/>
      <c r="JAC35" s="733"/>
      <c r="JAD35" s="733"/>
      <c r="JAE35" s="733"/>
      <c r="JAF35" s="733"/>
      <c r="JAG35" s="733"/>
      <c r="JAH35" s="733"/>
      <c r="JAI35" s="733"/>
      <c r="JAJ35" s="733"/>
      <c r="JAK35" s="733"/>
      <c r="JAL35" s="733"/>
      <c r="JAM35" s="733"/>
      <c r="JAN35" s="733"/>
      <c r="JAO35" s="733"/>
      <c r="JAP35" s="733"/>
      <c r="JAQ35" s="733"/>
      <c r="JAR35" s="733"/>
      <c r="JAS35" s="733"/>
      <c r="JAT35" s="733"/>
      <c r="JAU35" s="733"/>
      <c r="JAV35" s="733"/>
      <c r="JAW35" s="733"/>
      <c r="JAX35" s="733"/>
      <c r="JAY35" s="733"/>
      <c r="JAZ35" s="733"/>
      <c r="JBA35" s="733"/>
      <c r="JBB35" s="733"/>
      <c r="JBC35" s="733"/>
      <c r="JBD35" s="733"/>
      <c r="JBE35" s="733"/>
      <c r="JBF35" s="733"/>
      <c r="JBG35" s="733"/>
      <c r="JBH35" s="733"/>
      <c r="JBI35" s="733"/>
      <c r="JBJ35" s="733"/>
      <c r="JBK35" s="733"/>
      <c r="JBL35" s="733"/>
      <c r="JBM35" s="733"/>
      <c r="JBN35" s="733"/>
      <c r="JBO35" s="733"/>
      <c r="JBP35" s="733"/>
      <c r="JBQ35" s="733"/>
      <c r="JBR35" s="733"/>
      <c r="JBS35" s="733"/>
      <c r="JBT35" s="733"/>
      <c r="JBU35" s="733"/>
      <c r="JBV35" s="733"/>
      <c r="JBW35" s="733"/>
      <c r="JBX35" s="733"/>
      <c r="JBY35" s="733"/>
      <c r="JBZ35" s="733"/>
      <c r="JCA35" s="733"/>
      <c r="JCB35" s="733"/>
      <c r="JCC35" s="733"/>
      <c r="JCD35" s="733"/>
      <c r="JCE35" s="733"/>
      <c r="JCF35" s="733"/>
      <c r="JCG35" s="733"/>
      <c r="JCH35" s="733"/>
      <c r="JCI35" s="733"/>
      <c r="JCJ35" s="733"/>
      <c r="JCK35" s="733"/>
      <c r="JCL35" s="733"/>
      <c r="JCM35" s="733"/>
      <c r="JCN35" s="733"/>
      <c r="JCO35" s="733"/>
      <c r="JCP35" s="733"/>
      <c r="JCQ35" s="733"/>
      <c r="JCR35" s="733"/>
      <c r="JCS35" s="733"/>
      <c r="JCT35" s="733"/>
      <c r="JCU35" s="733"/>
      <c r="JCV35" s="733"/>
      <c r="JCW35" s="733"/>
      <c r="JCX35" s="733"/>
      <c r="JCY35" s="733"/>
      <c r="JCZ35" s="733"/>
      <c r="JDA35" s="733"/>
      <c r="JDB35" s="733"/>
      <c r="JDC35" s="733"/>
      <c r="JDD35" s="733"/>
      <c r="JDE35" s="733"/>
      <c r="JDF35" s="733"/>
      <c r="JDG35" s="733"/>
      <c r="JDH35" s="733"/>
      <c r="JDI35" s="733"/>
      <c r="JDJ35" s="733"/>
      <c r="JDK35" s="733"/>
      <c r="JDL35" s="733"/>
      <c r="JDM35" s="733"/>
      <c r="JDN35" s="733"/>
      <c r="JDO35" s="733"/>
      <c r="JDP35" s="733"/>
      <c r="JDQ35" s="733"/>
      <c r="JDR35" s="733"/>
      <c r="JDS35" s="733"/>
      <c r="JDT35" s="733"/>
      <c r="JDU35" s="733"/>
      <c r="JDV35" s="733"/>
      <c r="JDW35" s="733"/>
      <c r="JDX35" s="733"/>
      <c r="JDY35" s="733"/>
      <c r="JDZ35" s="733"/>
      <c r="JEA35" s="733"/>
      <c r="JEB35" s="733"/>
      <c r="JEC35" s="733"/>
      <c r="JED35" s="733"/>
      <c r="JEE35" s="733"/>
      <c r="JEF35" s="733"/>
      <c r="JEG35" s="733"/>
      <c r="JEH35" s="733"/>
      <c r="JEI35" s="733"/>
      <c r="JEJ35" s="733"/>
      <c r="JEK35" s="733"/>
      <c r="JEL35" s="733"/>
      <c r="JEM35" s="733"/>
      <c r="JEN35" s="733"/>
      <c r="JEO35" s="733"/>
      <c r="JEP35" s="733"/>
      <c r="JEQ35" s="733"/>
      <c r="JER35" s="733"/>
      <c r="JES35" s="733"/>
      <c r="JET35" s="733"/>
      <c r="JEU35" s="733"/>
      <c r="JEV35" s="733"/>
      <c r="JEW35" s="733"/>
      <c r="JEX35" s="733"/>
      <c r="JEY35" s="733"/>
      <c r="JEZ35" s="733"/>
      <c r="JFA35" s="733"/>
      <c r="JFB35" s="733"/>
      <c r="JFC35" s="733"/>
      <c r="JFD35" s="733"/>
      <c r="JFE35" s="733"/>
      <c r="JFF35" s="733"/>
      <c r="JFG35" s="733"/>
      <c r="JFH35" s="733"/>
      <c r="JFI35" s="733"/>
      <c r="JFJ35" s="733"/>
      <c r="JFK35" s="733"/>
      <c r="JFL35" s="733"/>
      <c r="JFM35" s="733"/>
      <c r="JFN35" s="733"/>
      <c r="JFO35" s="733"/>
      <c r="JFP35" s="733"/>
      <c r="JFQ35" s="733"/>
      <c r="JFR35" s="733"/>
      <c r="JFS35" s="733"/>
      <c r="JFT35" s="733"/>
      <c r="JFU35" s="733"/>
      <c r="JFV35" s="733"/>
      <c r="JFW35" s="733"/>
      <c r="JFX35" s="733"/>
      <c r="JFY35" s="733"/>
      <c r="JFZ35" s="733"/>
      <c r="JGA35" s="733"/>
      <c r="JGB35" s="733"/>
      <c r="JGC35" s="733"/>
      <c r="JGD35" s="733"/>
      <c r="JGE35" s="733"/>
      <c r="JGF35" s="733"/>
      <c r="JGG35" s="733"/>
      <c r="JGH35" s="733"/>
      <c r="JGI35" s="733"/>
      <c r="JGJ35" s="733"/>
      <c r="JGK35" s="733"/>
      <c r="JGL35" s="733"/>
      <c r="JGM35" s="733"/>
      <c r="JGN35" s="733"/>
      <c r="JGO35" s="733"/>
      <c r="JGP35" s="733"/>
      <c r="JGQ35" s="733"/>
      <c r="JGR35" s="733"/>
      <c r="JGS35" s="733"/>
      <c r="JGT35" s="733"/>
      <c r="JGU35" s="733"/>
      <c r="JGV35" s="733"/>
      <c r="JGW35" s="733"/>
      <c r="JGX35" s="733"/>
      <c r="JGY35" s="733"/>
      <c r="JGZ35" s="733"/>
      <c r="JHA35" s="733"/>
      <c r="JHB35" s="733"/>
      <c r="JHC35" s="733"/>
      <c r="JHD35" s="733"/>
      <c r="JHE35" s="733"/>
      <c r="JHF35" s="733"/>
      <c r="JHG35" s="733"/>
      <c r="JHH35" s="733"/>
      <c r="JHI35" s="733"/>
      <c r="JHJ35" s="733"/>
      <c r="JHK35" s="733"/>
      <c r="JHL35" s="733"/>
      <c r="JHM35" s="733"/>
      <c r="JHN35" s="733"/>
      <c r="JHO35" s="733"/>
      <c r="JHP35" s="733"/>
      <c r="JHQ35" s="733"/>
      <c r="JHR35" s="733"/>
      <c r="JHS35" s="733"/>
      <c r="JHT35" s="733"/>
      <c r="JHU35" s="733"/>
      <c r="JHV35" s="733"/>
      <c r="JHW35" s="733"/>
      <c r="JHX35" s="733"/>
      <c r="JHY35" s="733"/>
      <c r="JHZ35" s="733"/>
      <c r="JIA35" s="733"/>
      <c r="JIB35" s="733"/>
      <c r="JIC35" s="733"/>
      <c r="JID35" s="733"/>
      <c r="JIE35" s="733"/>
      <c r="JIF35" s="733"/>
      <c r="JIG35" s="733"/>
      <c r="JIH35" s="733"/>
      <c r="JII35" s="733"/>
      <c r="JIJ35" s="733"/>
      <c r="JIK35" s="733"/>
      <c r="JIL35" s="733"/>
      <c r="JIM35" s="733"/>
      <c r="JIN35" s="733"/>
      <c r="JIO35" s="733"/>
      <c r="JIP35" s="733"/>
      <c r="JIQ35" s="733"/>
      <c r="JIR35" s="733"/>
      <c r="JIS35" s="733"/>
      <c r="JIT35" s="733"/>
      <c r="JIU35" s="733"/>
      <c r="JIV35" s="733"/>
      <c r="JIW35" s="733"/>
      <c r="JIX35" s="733"/>
      <c r="JIY35" s="733"/>
      <c r="JIZ35" s="733"/>
      <c r="JJA35" s="733"/>
      <c r="JJB35" s="733"/>
      <c r="JJC35" s="733"/>
      <c r="JJD35" s="733"/>
      <c r="JJE35" s="733"/>
      <c r="JJF35" s="733"/>
      <c r="JJG35" s="733"/>
      <c r="JJH35" s="733"/>
      <c r="JJI35" s="733"/>
      <c r="JJJ35" s="733"/>
      <c r="JJK35" s="733"/>
      <c r="JJL35" s="733"/>
      <c r="JJM35" s="733"/>
      <c r="JJN35" s="733"/>
      <c r="JJO35" s="733"/>
      <c r="JJP35" s="733"/>
      <c r="JJQ35" s="733"/>
      <c r="JJR35" s="733"/>
      <c r="JJS35" s="733"/>
      <c r="JJT35" s="733"/>
      <c r="JJU35" s="733"/>
      <c r="JJV35" s="733"/>
      <c r="JJW35" s="733"/>
      <c r="JJX35" s="733"/>
      <c r="JJY35" s="733"/>
      <c r="JJZ35" s="733"/>
      <c r="JKA35" s="733"/>
      <c r="JKB35" s="733"/>
      <c r="JKC35" s="733"/>
      <c r="JKD35" s="733"/>
      <c r="JKE35" s="733"/>
      <c r="JKF35" s="733"/>
      <c r="JKG35" s="733"/>
      <c r="JKH35" s="733"/>
      <c r="JKI35" s="733"/>
      <c r="JKJ35" s="733"/>
      <c r="JKK35" s="733"/>
      <c r="JKL35" s="733"/>
      <c r="JKM35" s="733"/>
      <c r="JKN35" s="733"/>
      <c r="JKO35" s="733"/>
      <c r="JKP35" s="733"/>
      <c r="JKQ35" s="733"/>
      <c r="JKR35" s="733"/>
      <c r="JKS35" s="733"/>
      <c r="JKT35" s="733"/>
      <c r="JKU35" s="733"/>
      <c r="JKV35" s="733"/>
      <c r="JKW35" s="733"/>
      <c r="JKX35" s="733"/>
      <c r="JKY35" s="733"/>
      <c r="JKZ35" s="733"/>
      <c r="JLA35" s="733"/>
      <c r="JLB35" s="733"/>
      <c r="JLC35" s="733"/>
      <c r="JLD35" s="733"/>
      <c r="JLE35" s="733"/>
      <c r="JLF35" s="733"/>
      <c r="JLG35" s="733"/>
      <c r="JLH35" s="733"/>
      <c r="JLI35" s="733"/>
      <c r="JLJ35" s="733"/>
      <c r="JLK35" s="733"/>
      <c r="JLL35" s="733"/>
      <c r="JLM35" s="733"/>
      <c r="JLN35" s="733"/>
      <c r="JLO35" s="733"/>
      <c r="JLP35" s="733"/>
      <c r="JLQ35" s="733"/>
      <c r="JLR35" s="733"/>
      <c r="JLS35" s="733"/>
      <c r="JLT35" s="733"/>
      <c r="JLU35" s="733"/>
      <c r="JLV35" s="733"/>
      <c r="JLW35" s="733"/>
      <c r="JLX35" s="733"/>
      <c r="JLY35" s="733"/>
      <c r="JLZ35" s="733"/>
      <c r="JMA35" s="733"/>
      <c r="JMB35" s="733"/>
      <c r="JMC35" s="733"/>
      <c r="JMD35" s="733"/>
      <c r="JME35" s="733"/>
      <c r="JMF35" s="733"/>
      <c r="JMG35" s="733"/>
      <c r="JMH35" s="733"/>
      <c r="JMI35" s="733"/>
      <c r="JMJ35" s="733"/>
      <c r="JMK35" s="733"/>
      <c r="JML35" s="733"/>
      <c r="JMM35" s="733"/>
      <c r="JMN35" s="733"/>
      <c r="JMO35" s="733"/>
      <c r="JMP35" s="733"/>
      <c r="JMQ35" s="733"/>
      <c r="JMR35" s="733"/>
      <c r="JMS35" s="733"/>
      <c r="JMT35" s="733"/>
      <c r="JMU35" s="733"/>
      <c r="JMV35" s="733"/>
      <c r="JMW35" s="733"/>
      <c r="JMX35" s="733"/>
      <c r="JMY35" s="733"/>
      <c r="JMZ35" s="733"/>
      <c r="JNA35" s="733"/>
      <c r="JNB35" s="733"/>
      <c r="JNC35" s="733"/>
      <c r="JND35" s="733"/>
      <c r="JNE35" s="733"/>
      <c r="JNF35" s="733"/>
      <c r="JNG35" s="733"/>
      <c r="JNH35" s="733"/>
      <c r="JNI35" s="733"/>
      <c r="JNJ35" s="733"/>
      <c r="JNK35" s="733"/>
      <c r="JNL35" s="733"/>
      <c r="JNM35" s="733"/>
      <c r="JNN35" s="733"/>
      <c r="JNO35" s="733"/>
      <c r="JNP35" s="733"/>
      <c r="JNQ35" s="733"/>
      <c r="JNR35" s="733"/>
      <c r="JNS35" s="733"/>
      <c r="JNT35" s="733"/>
      <c r="JNU35" s="733"/>
      <c r="JNV35" s="733"/>
      <c r="JNW35" s="733"/>
      <c r="JNX35" s="733"/>
      <c r="JNY35" s="733"/>
      <c r="JNZ35" s="733"/>
      <c r="JOA35" s="733"/>
      <c r="JOB35" s="733"/>
      <c r="JOC35" s="733"/>
      <c r="JOD35" s="733"/>
      <c r="JOE35" s="733"/>
      <c r="JOF35" s="733"/>
      <c r="JOG35" s="733"/>
      <c r="JOH35" s="733"/>
      <c r="JOI35" s="733"/>
      <c r="JOJ35" s="733"/>
      <c r="JOK35" s="733"/>
      <c r="JOL35" s="733"/>
      <c r="JOM35" s="733"/>
      <c r="JON35" s="733"/>
      <c r="JOO35" s="733"/>
      <c r="JOP35" s="733"/>
      <c r="JOQ35" s="733"/>
      <c r="JOR35" s="733"/>
      <c r="JOS35" s="733"/>
      <c r="JOT35" s="733"/>
      <c r="JOU35" s="733"/>
      <c r="JOV35" s="733"/>
      <c r="JOW35" s="733"/>
      <c r="JOX35" s="733"/>
      <c r="JOY35" s="733"/>
      <c r="JOZ35" s="733"/>
      <c r="JPA35" s="733"/>
      <c r="JPB35" s="733"/>
      <c r="JPC35" s="733"/>
      <c r="JPD35" s="733"/>
      <c r="JPE35" s="733"/>
      <c r="JPF35" s="733"/>
      <c r="JPG35" s="733"/>
      <c r="JPH35" s="733"/>
      <c r="JPI35" s="733"/>
      <c r="JPJ35" s="733"/>
      <c r="JPK35" s="733"/>
      <c r="JPL35" s="733"/>
      <c r="JPM35" s="733"/>
      <c r="JPN35" s="733"/>
      <c r="JPO35" s="733"/>
      <c r="JPP35" s="733"/>
      <c r="JPQ35" s="733"/>
      <c r="JPR35" s="733"/>
      <c r="JPS35" s="733"/>
      <c r="JPT35" s="733"/>
      <c r="JPU35" s="733"/>
      <c r="JPV35" s="733"/>
      <c r="JPW35" s="733"/>
      <c r="JPX35" s="733"/>
      <c r="JPY35" s="733"/>
      <c r="JPZ35" s="733"/>
      <c r="JQA35" s="733"/>
      <c r="JQB35" s="733"/>
      <c r="JQC35" s="733"/>
      <c r="JQD35" s="733"/>
      <c r="JQE35" s="733"/>
      <c r="JQF35" s="733"/>
      <c r="JQG35" s="733"/>
      <c r="JQH35" s="733"/>
      <c r="JQI35" s="733"/>
      <c r="JQJ35" s="733"/>
      <c r="JQK35" s="733"/>
      <c r="JQL35" s="733"/>
      <c r="JQM35" s="733"/>
      <c r="JQN35" s="733"/>
      <c r="JQO35" s="733"/>
      <c r="JQP35" s="733"/>
      <c r="JQQ35" s="733"/>
      <c r="JQR35" s="733"/>
      <c r="JQS35" s="733"/>
      <c r="JQT35" s="733"/>
      <c r="JQU35" s="733"/>
      <c r="JQV35" s="733"/>
      <c r="JQW35" s="733"/>
      <c r="JQX35" s="733"/>
      <c r="JQY35" s="733"/>
      <c r="JQZ35" s="733"/>
      <c r="JRA35" s="733"/>
      <c r="JRB35" s="733"/>
      <c r="JRC35" s="733"/>
      <c r="JRD35" s="733"/>
      <c r="JRE35" s="733"/>
      <c r="JRF35" s="733"/>
      <c r="JRG35" s="733"/>
      <c r="JRH35" s="733"/>
      <c r="JRI35" s="733"/>
      <c r="JRJ35" s="733"/>
      <c r="JRK35" s="733"/>
      <c r="JRL35" s="733"/>
      <c r="JRM35" s="733"/>
      <c r="JRN35" s="733"/>
      <c r="JRO35" s="733"/>
      <c r="JRP35" s="733"/>
      <c r="JRQ35" s="733"/>
      <c r="JRR35" s="733"/>
      <c r="JRS35" s="733"/>
      <c r="JRT35" s="733"/>
      <c r="JRU35" s="733"/>
      <c r="JRV35" s="733"/>
      <c r="JRW35" s="733"/>
      <c r="JRX35" s="733"/>
      <c r="JRY35" s="733"/>
      <c r="JRZ35" s="733"/>
      <c r="JSA35" s="733"/>
      <c r="JSB35" s="733"/>
      <c r="JSC35" s="733"/>
      <c r="JSD35" s="733"/>
      <c r="JSE35" s="733"/>
      <c r="JSF35" s="733"/>
      <c r="JSG35" s="733"/>
      <c r="JSH35" s="733"/>
      <c r="JSI35" s="733"/>
      <c r="JSJ35" s="733"/>
      <c r="JSK35" s="733"/>
      <c r="JSL35" s="733"/>
      <c r="JSM35" s="733"/>
      <c r="JSN35" s="733"/>
      <c r="JSO35" s="733"/>
      <c r="JSP35" s="733"/>
      <c r="JSQ35" s="733"/>
      <c r="JSR35" s="733"/>
      <c r="JSS35" s="733"/>
      <c r="JST35" s="733"/>
      <c r="JSU35" s="733"/>
      <c r="JSV35" s="733"/>
      <c r="JSW35" s="733"/>
      <c r="JSX35" s="733"/>
      <c r="JSY35" s="733"/>
      <c r="JSZ35" s="733"/>
      <c r="JTA35" s="733"/>
      <c r="JTB35" s="733"/>
      <c r="JTC35" s="733"/>
      <c r="JTD35" s="733"/>
      <c r="JTE35" s="733"/>
      <c r="JTF35" s="733"/>
      <c r="JTG35" s="733"/>
      <c r="JTH35" s="733"/>
      <c r="JTI35" s="733"/>
      <c r="JTJ35" s="733"/>
      <c r="JTK35" s="733"/>
      <c r="JTL35" s="733"/>
      <c r="JTM35" s="733"/>
      <c r="JTN35" s="733"/>
      <c r="JTO35" s="733"/>
      <c r="JTP35" s="733"/>
      <c r="JTQ35" s="733"/>
      <c r="JTR35" s="733"/>
      <c r="JTS35" s="733"/>
      <c r="JTT35" s="733"/>
      <c r="JTU35" s="733"/>
      <c r="JTV35" s="733"/>
      <c r="JTW35" s="733"/>
      <c r="JTX35" s="733"/>
      <c r="JTY35" s="733"/>
      <c r="JTZ35" s="733"/>
      <c r="JUA35" s="733"/>
      <c r="JUB35" s="733"/>
      <c r="JUC35" s="733"/>
      <c r="JUD35" s="733"/>
      <c r="JUE35" s="733"/>
      <c r="JUF35" s="733"/>
      <c r="JUG35" s="733"/>
      <c r="JUH35" s="733"/>
      <c r="JUI35" s="733"/>
      <c r="JUJ35" s="733"/>
      <c r="JUK35" s="733"/>
      <c r="JUL35" s="733"/>
      <c r="JUM35" s="733"/>
      <c r="JUN35" s="733"/>
      <c r="JUO35" s="733"/>
      <c r="JUP35" s="733"/>
      <c r="JUQ35" s="733"/>
      <c r="JUR35" s="733"/>
      <c r="JUS35" s="733"/>
      <c r="JUT35" s="733"/>
      <c r="JUU35" s="733"/>
      <c r="JUV35" s="733"/>
      <c r="JUW35" s="733"/>
      <c r="JUX35" s="733"/>
      <c r="JUY35" s="733"/>
      <c r="JUZ35" s="733"/>
      <c r="JVA35" s="733"/>
      <c r="JVB35" s="733"/>
      <c r="JVC35" s="733"/>
      <c r="JVD35" s="733"/>
      <c r="JVE35" s="733"/>
      <c r="JVF35" s="733"/>
      <c r="JVG35" s="733"/>
      <c r="JVH35" s="733"/>
      <c r="JVI35" s="733"/>
      <c r="JVJ35" s="733"/>
      <c r="JVK35" s="733"/>
      <c r="JVL35" s="733"/>
      <c r="JVM35" s="733"/>
      <c r="JVN35" s="733"/>
      <c r="JVO35" s="733"/>
      <c r="JVP35" s="733"/>
      <c r="JVQ35" s="733"/>
      <c r="JVR35" s="733"/>
      <c r="JVS35" s="733"/>
      <c r="JVT35" s="733"/>
      <c r="JVU35" s="733"/>
      <c r="JVV35" s="733"/>
      <c r="JVW35" s="733"/>
      <c r="JVX35" s="733"/>
      <c r="JVY35" s="733"/>
      <c r="JVZ35" s="733"/>
      <c r="JWA35" s="733"/>
      <c r="JWB35" s="733"/>
      <c r="JWC35" s="733"/>
      <c r="JWD35" s="733"/>
      <c r="JWE35" s="733"/>
      <c r="JWF35" s="733"/>
      <c r="JWG35" s="733"/>
      <c r="JWH35" s="733"/>
      <c r="JWI35" s="733"/>
      <c r="JWJ35" s="733"/>
      <c r="JWK35" s="733"/>
      <c r="JWL35" s="733"/>
      <c r="JWM35" s="733"/>
      <c r="JWN35" s="733"/>
      <c r="JWO35" s="733"/>
      <c r="JWP35" s="733"/>
      <c r="JWQ35" s="733"/>
      <c r="JWR35" s="733"/>
      <c r="JWS35" s="733"/>
      <c r="JWT35" s="733"/>
      <c r="JWU35" s="733"/>
      <c r="JWV35" s="733"/>
      <c r="JWW35" s="733"/>
      <c r="JWX35" s="733"/>
      <c r="JWY35" s="733"/>
      <c r="JWZ35" s="733"/>
      <c r="JXA35" s="733"/>
      <c r="JXB35" s="733"/>
      <c r="JXC35" s="733"/>
      <c r="JXD35" s="733"/>
      <c r="JXE35" s="733"/>
      <c r="JXF35" s="733"/>
      <c r="JXG35" s="733"/>
      <c r="JXH35" s="733"/>
      <c r="JXI35" s="733"/>
      <c r="JXJ35" s="733"/>
      <c r="JXK35" s="733"/>
      <c r="JXL35" s="733"/>
      <c r="JXM35" s="733"/>
      <c r="JXN35" s="733"/>
      <c r="JXO35" s="733"/>
      <c r="JXP35" s="733"/>
      <c r="JXQ35" s="733"/>
      <c r="JXR35" s="733"/>
      <c r="JXS35" s="733"/>
      <c r="JXT35" s="733"/>
      <c r="JXU35" s="733"/>
      <c r="JXV35" s="733"/>
      <c r="JXW35" s="733"/>
      <c r="JXX35" s="733"/>
      <c r="JXY35" s="733"/>
      <c r="JXZ35" s="733"/>
      <c r="JYA35" s="733"/>
      <c r="JYB35" s="733"/>
      <c r="JYC35" s="733"/>
      <c r="JYD35" s="733"/>
      <c r="JYE35" s="733"/>
      <c r="JYF35" s="733"/>
      <c r="JYG35" s="733"/>
      <c r="JYH35" s="733"/>
      <c r="JYI35" s="733"/>
      <c r="JYJ35" s="733"/>
      <c r="JYK35" s="733"/>
      <c r="JYL35" s="733"/>
      <c r="JYM35" s="733"/>
      <c r="JYN35" s="733"/>
      <c r="JYO35" s="733"/>
      <c r="JYP35" s="733"/>
      <c r="JYQ35" s="733"/>
      <c r="JYR35" s="733"/>
      <c r="JYS35" s="733"/>
      <c r="JYT35" s="733"/>
      <c r="JYU35" s="733"/>
      <c r="JYV35" s="733"/>
      <c r="JYW35" s="733"/>
      <c r="JYX35" s="733"/>
      <c r="JYY35" s="733"/>
      <c r="JYZ35" s="733"/>
      <c r="JZA35" s="733"/>
      <c r="JZB35" s="733"/>
      <c r="JZC35" s="733"/>
      <c r="JZD35" s="733"/>
      <c r="JZE35" s="733"/>
      <c r="JZF35" s="733"/>
      <c r="JZG35" s="733"/>
      <c r="JZH35" s="733"/>
      <c r="JZI35" s="733"/>
      <c r="JZJ35" s="733"/>
      <c r="JZK35" s="733"/>
      <c r="JZL35" s="733"/>
      <c r="JZM35" s="733"/>
      <c r="JZN35" s="733"/>
      <c r="JZO35" s="733"/>
      <c r="JZP35" s="733"/>
      <c r="JZQ35" s="733"/>
      <c r="JZR35" s="733"/>
      <c r="JZS35" s="733"/>
      <c r="JZT35" s="733"/>
      <c r="JZU35" s="733"/>
      <c r="JZV35" s="733"/>
      <c r="JZW35" s="733"/>
      <c r="JZX35" s="733"/>
      <c r="JZY35" s="733"/>
      <c r="JZZ35" s="733"/>
      <c r="KAA35" s="733"/>
      <c r="KAB35" s="733"/>
      <c r="KAC35" s="733"/>
      <c r="KAD35" s="733"/>
      <c r="KAE35" s="733"/>
      <c r="KAF35" s="733"/>
      <c r="KAG35" s="733"/>
      <c r="KAH35" s="733"/>
      <c r="KAI35" s="733"/>
      <c r="KAJ35" s="733"/>
      <c r="KAK35" s="733"/>
      <c r="KAL35" s="733"/>
      <c r="KAM35" s="733"/>
      <c r="KAN35" s="733"/>
      <c r="KAO35" s="733"/>
      <c r="KAP35" s="733"/>
      <c r="KAQ35" s="733"/>
      <c r="KAR35" s="733"/>
      <c r="KAS35" s="733"/>
      <c r="KAT35" s="733"/>
      <c r="KAU35" s="733"/>
      <c r="KAV35" s="733"/>
      <c r="KAW35" s="733"/>
      <c r="KAX35" s="733"/>
      <c r="KAY35" s="733"/>
      <c r="KAZ35" s="733"/>
      <c r="KBA35" s="733"/>
      <c r="KBB35" s="733"/>
      <c r="KBC35" s="733"/>
      <c r="KBD35" s="733"/>
      <c r="KBE35" s="733"/>
      <c r="KBF35" s="733"/>
      <c r="KBG35" s="733"/>
      <c r="KBH35" s="733"/>
      <c r="KBI35" s="733"/>
      <c r="KBJ35" s="733"/>
      <c r="KBK35" s="733"/>
      <c r="KBL35" s="733"/>
      <c r="KBM35" s="733"/>
      <c r="KBN35" s="733"/>
      <c r="KBO35" s="733"/>
      <c r="KBP35" s="733"/>
      <c r="KBQ35" s="733"/>
      <c r="KBR35" s="733"/>
      <c r="KBS35" s="733"/>
      <c r="KBT35" s="733"/>
      <c r="KBU35" s="733"/>
      <c r="KBV35" s="733"/>
      <c r="KBW35" s="733"/>
      <c r="KBX35" s="733"/>
      <c r="KBY35" s="733"/>
      <c r="KBZ35" s="733"/>
      <c r="KCA35" s="733"/>
      <c r="KCB35" s="733"/>
      <c r="KCC35" s="733"/>
      <c r="KCD35" s="733"/>
      <c r="KCE35" s="733"/>
      <c r="KCF35" s="733"/>
      <c r="KCG35" s="733"/>
      <c r="KCH35" s="733"/>
      <c r="KCI35" s="733"/>
      <c r="KCJ35" s="733"/>
      <c r="KCK35" s="733"/>
      <c r="KCL35" s="733"/>
      <c r="KCM35" s="733"/>
      <c r="KCN35" s="733"/>
      <c r="KCO35" s="733"/>
      <c r="KCP35" s="733"/>
      <c r="KCQ35" s="733"/>
      <c r="KCR35" s="733"/>
      <c r="KCS35" s="733"/>
      <c r="KCT35" s="733"/>
      <c r="KCU35" s="733"/>
      <c r="KCV35" s="733"/>
      <c r="KCW35" s="733"/>
      <c r="KCX35" s="733"/>
      <c r="KCY35" s="733"/>
      <c r="KCZ35" s="733"/>
      <c r="KDA35" s="733"/>
      <c r="KDB35" s="733"/>
      <c r="KDC35" s="733"/>
      <c r="KDD35" s="733"/>
      <c r="KDE35" s="733"/>
      <c r="KDF35" s="733"/>
      <c r="KDG35" s="733"/>
      <c r="KDH35" s="733"/>
      <c r="KDI35" s="733"/>
      <c r="KDJ35" s="733"/>
      <c r="KDK35" s="733"/>
      <c r="KDL35" s="733"/>
      <c r="KDM35" s="733"/>
      <c r="KDN35" s="733"/>
      <c r="KDO35" s="733"/>
      <c r="KDP35" s="733"/>
      <c r="KDQ35" s="733"/>
      <c r="KDR35" s="733"/>
      <c r="KDS35" s="733"/>
      <c r="KDT35" s="733"/>
      <c r="KDU35" s="733"/>
      <c r="KDV35" s="733"/>
      <c r="KDW35" s="733"/>
      <c r="KDX35" s="733"/>
      <c r="KDY35" s="733"/>
      <c r="KDZ35" s="733"/>
      <c r="KEA35" s="733"/>
      <c r="KEB35" s="733"/>
      <c r="KEC35" s="733"/>
      <c r="KED35" s="733"/>
      <c r="KEE35" s="733"/>
      <c r="KEF35" s="733"/>
      <c r="KEG35" s="733"/>
      <c r="KEH35" s="733"/>
      <c r="KEI35" s="733"/>
      <c r="KEJ35" s="733"/>
      <c r="KEK35" s="733"/>
      <c r="KEL35" s="733"/>
      <c r="KEM35" s="733"/>
      <c r="KEN35" s="733"/>
      <c r="KEO35" s="733"/>
      <c r="KEP35" s="733"/>
      <c r="KEQ35" s="733"/>
      <c r="KER35" s="733"/>
      <c r="KES35" s="733"/>
      <c r="KET35" s="733"/>
      <c r="KEU35" s="733"/>
      <c r="KEV35" s="733"/>
      <c r="KEW35" s="733"/>
      <c r="KEX35" s="733"/>
      <c r="KEY35" s="733"/>
      <c r="KEZ35" s="733"/>
      <c r="KFA35" s="733"/>
      <c r="KFB35" s="733"/>
      <c r="KFC35" s="733"/>
      <c r="KFD35" s="733"/>
      <c r="KFE35" s="733"/>
      <c r="KFF35" s="733"/>
      <c r="KFG35" s="733"/>
      <c r="KFH35" s="733"/>
      <c r="KFI35" s="733"/>
      <c r="KFJ35" s="733"/>
      <c r="KFK35" s="733"/>
      <c r="KFL35" s="733"/>
      <c r="KFM35" s="733"/>
      <c r="KFN35" s="733"/>
      <c r="KFO35" s="733"/>
      <c r="KFP35" s="733"/>
      <c r="KFQ35" s="733"/>
      <c r="KFR35" s="733"/>
      <c r="KFS35" s="733"/>
      <c r="KFT35" s="733"/>
      <c r="KFU35" s="733"/>
      <c r="KFV35" s="733"/>
      <c r="KFW35" s="733"/>
      <c r="KFX35" s="733"/>
      <c r="KFY35" s="733"/>
      <c r="KFZ35" s="733"/>
      <c r="KGA35" s="733"/>
      <c r="KGB35" s="733"/>
      <c r="KGC35" s="733"/>
      <c r="KGD35" s="733"/>
      <c r="KGE35" s="733"/>
      <c r="KGF35" s="733"/>
      <c r="KGG35" s="733"/>
      <c r="KGH35" s="733"/>
      <c r="KGI35" s="733"/>
      <c r="KGJ35" s="733"/>
      <c r="KGK35" s="733"/>
      <c r="KGL35" s="733"/>
      <c r="KGM35" s="733"/>
      <c r="KGN35" s="733"/>
      <c r="KGO35" s="733"/>
      <c r="KGP35" s="733"/>
      <c r="KGQ35" s="733"/>
      <c r="KGR35" s="733"/>
      <c r="KGS35" s="733"/>
      <c r="KGT35" s="733"/>
      <c r="KGU35" s="733"/>
      <c r="KGV35" s="733"/>
      <c r="KGW35" s="733"/>
      <c r="KGX35" s="733"/>
      <c r="KGY35" s="733"/>
      <c r="KGZ35" s="733"/>
      <c r="KHA35" s="733"/>
      <c r="KHB35" s="733"/>
      <c r="KHC35" s="733"/>
      <c r="KHD35" s="733"/>
      <c r="KHE35" s="733"/>
      <c r="KHF35" s="733"/>
      <c r="KHG35" s="733"/>
      <c r="KHH35" s="733"/>
      <c r="KHI35" s="733"/>
      <c r="KHJ35" s="733"/>
      <c r="KHK35" s="733"/>
      <c r="KHL35" s="733"/>
      <c r="KHM35" s="733"/>
      <c r="KHN35" s="733"/>
      <c r="KHO35" s="733"/>
      <c r="KHP35" s="733"/>
      <c r="KHQ35" s="733"/>
      <c r="KHR35" s="733"/>
      <c r="KHS35" s="733"/>
      <c r="KHT35" s="733"/>
      <c r="KHU35" s="733"/>
      <c r="KHV35" s="733"/>
      <c r="KHW35" s="733"/>
      <c r="KHX35" s="733"/>
      <c r="KHY35" s="733"/>
      <c r="KHZ35" s="733"/>
      <c r="KIA35" s="733"/>
      <c r="KIB35" s="733"/>
      <c r="KIC35" s="733"/>
      <c r="KID35" s="733"/>
      <c r="KIE35" s="733"/>
      <c r="KIF35" s="733"/>
      <c r="KIG35" s="733"/>
      <c r="KIH35" s="733"/>
      <c r="KII35" s="733"/>
      <c r="KIJ35" s="733"/>
      <c r="KIK35" s="733"/>
      <c r="KIL35" s="733"/>
      <c r="KIM35" s="733"/>
      <c r="KIN35" s="733"/>
      <c r="KIO35" s="733"/>
      <c r="KIP35" s="733"/>
      <c r="KIQ35" s="733"/>
      <c r="KIR35" s="733"/>
      <c r="KIS35" s="733"/>
      <c r="KIT35" s="733"/>
      <c r="KIU35" s="733"/>
      <c r="KIV35" s="733"/>
      <c r="KIW35" s="733"/>
      <c r="KIX35" s="733"/>
      <c r="KIY35" s="733"/>
      <c r="KIZ35" s="733"/>
      <c r="KJA35" s="733"/>
      <c r="KJB35" s="733"/>
      <c r="KJC35" s="733"/>
      <c r="KJD35" s="733"/>
      <c r="KJE35" s="733"/>
      <c r="KJF35" s="733"/>
      <c r="KJG35" s="733"/>
      <c r="KJH35" s="733"/>
      <c r="KJI35" s="733"/>
      <c r="KJJ35" s="733"/>
      <c r="KJK35" s="733"/>
      <c r="KJL35" s="733"/>
      <c r="KJM35" s="733"/>
      <c r="KJN35" s="733"/>
      <c r="KJO35" s="733"/>
      <c r="KJP35" s="733"/>
      <c r="KJQ35" s="733"/>
      <c r="KJR35" s="733"/>
      <c r="KJS35" s="733"/>
      <c r="KJT35" s="733"/>
      <c r="KJU35" s="733"/>
      <c r="KJV35" s="733"/>
      <c r="KJW35" s="733"/>
      <c r="KJX35" s="733"/>
      <c r="KJY35" s="733"/>
      <c r="KJZ35" s="733"/>
      <c r="KKA35" s="733"/>
      <c r="KKB35" s="733"/>
      <c r="KKC35" s="733"/>
      <c r="KKD35" s="733"/>
      <c r="KKE35" s="733"/>
      <c r="KKF35" s="733"/>
      <c r="KKG35" s="733"/>
      <c r="KKH35" s="733"/>
      <c r="KKI35" s="733"/>
      <c r="KKJ35" s="733"/>
      <c r="KKK35" s="733"/>
      <c r="KKL35" s="733"/>
      <c r="KKM35" s="733"/>
      <c r="KKN35" s="733"/>
      <c r="KKO35" s="733"/>
      <c r="KKP35" s="733"/>
      <c r="KKQ35" s="733"/>
      <c r="KKR35" s="733"/>
      <c r="KKS35" s="733"/>
      <c r="KKT35" s="733"/>
      <c r="KKU35" s="733"/>
      <c r="KKV35" s="733"/>
      <c r="KKW35" s="733"/>
      <c r="KKX35" s="733"/>
      <c r="KKY35" s="733"/>
      <c r="KKZ35" s="733"/>
      <c r="KLA35" s="733"/>
      <c r="KLB35" s="733"/>
      <c r="KLC35" s="733"/>
      <c r="KLD35" s="733"/>
      <c r="KLE35" s="733"/>
      <c r="KLF35" s="733"/>
      <c r="KLG35" s="733"/>
      <c r="KLH35" s="733"/>
      <c r="KLI35" s="733"/>
      <c r="KLJ35" s="733"/>
      <c r="KLK35" s="733"/>
      <c r="KLL35" s="733"/>
      <c r="KLM35" s="733"/>
      <c r="KLN35" s="733"/>
      <c r="KLO35" s="733"/>
      <c r="KLP35" s="733"/>
      <c r="KLQ35" s="733"/>
      <c r="KLR35" s="733"/>
      <c r="KLS35" s="733"/>
      <c r="KLT35" s="733"/>
      <c r="KLU35" s="733"/>
      <c r="KLV35" s="733"/>
      <c r="KLW35" s="733"/>
      <c r="KLX35" s="733"/>
      <c r="KLY35" s="733"/>
      <c r="KLZ35" s="733"/>
      <c r="KMA35" s="733"/>
      <c r="KMB35" s="733"/>
      <c r="KMC35" s="733"/>
      <c r="KMD35" s="733"/>
      <c r="KME35" s="733"/>
      <c r="KMF35" s="733"/>
      <c r="KMG35" s="733"/>
      <c r="KMH35" s="733"/>
      <c r="KMI35" s="733"/>
      <c r="KMJ35" s="733"/>
      <c r="KMK35" s="733"/>
      <c r="KML35" s="733"/>
      <c r="KMM35" s="733"/>
      <c r="KMN35" s="733"/>
      <c r="KMO35" s="733"/>
      <c r="KMP35" s="733"/>
      <c r="KMQ35" s="733"/>
      <c r="KMR35" s="733"/>
      <c r="KMS35" s="733"/>
      <c r="KMT35" s="733"/>
      <c r="KMU35" s="733"/>
      <c r="KMV35" s="733"/>
      <c r="KMW35" s="733"/>
      <c r="KMX35" s="733"/>
      <c r="KMY35" s="733"/>
      <c r="KMZ35" s="733"/>
      <c r="KNA35" s="733"/>
      <c r="KNB35" s="733"/>
      <c r="KNC35" s="733"/>
      <c r="KND35" s="733"/>
      <c r="KNE35" s="733"/>
      <c r="KNF35" s="733"/>
      <c r="KNG35" s="733"/>
      <c r="KNH35" s="733"/>
      <c r="KNI35" s="733"/>
      <c r="KNJ35" s="733"/>
      <c r="KNK35" s="733"/>
      <c r="KNL35" s="733"/>
      <c r="KNM35" s="733"/>
      <c r="KNN35" s="733"/>
      <c r="KNO35" s="733"/>
      <c r="KNP35" s="733"/>
      <c r="KNQ35" s="733"/>
      <c r="KNR35" s="733"/>
      <c r="KNS35" s="733"/>
      <c r="KNT35" s="733"/>
      <c r="KNU35" s="733"/>
      <c r="KNV35" s="733"/>
      <c r="KNW35" s="733"/>
      <c r="KNX35" s="733"/>
      <c r="KNY35" s="733"/>
      <c r="KNZ35" s="733"/>
      <c r="KOA35" s="733"/>
      <c r="KOB35" s="733"/>
      <c r="KOC35" s="733"/>
      <c r="KOD35" s="733"/>
      <c r="KOE35" s="733"/>
      <c r="KOF35" s="733"/>
      <c r="KOG35" s="733"/>
      <c r="KOH35" s="733"/>
      <c r="KOI35" s="733"/>
      <c r="KOJ35" s="733"/>
      <c r="KOK35" s="733"/>
      <c r="KOL35" s="733"/>
      <c r="KOM35" s="733"/>
      <c r="KON35" s="733"/>
      <c r="KOO35" s="733"/>
      <c r="KOP35" s="733"/>
      <c r="KOQ35" s="733"/>
      <c r="KOR35" s="733"/>
      <c r="KOS35" s="733"/>
      <c r="KOT35" s="733"/>
      <c r="KOU35" s="733"/>
      <c r="KOV35" s="733"/>
      <c r="KOW35" s="733"/>
      <c r="KOX35" s="733"/>
      <c r="KOY35" s="733"/>
      <c r="KOZ35" s="733"/>
      <c r="KPA35" s="733"/>
      <c r="KPB35" s="733"/>
      <c r="KPC35" s="733"/>
      <c r="KPD35" s="733"/>
      <c r="KPE35" s="733"/>
      <c r="KPF35" s="733"/>
      <c r="KPG35" s="733"/>
      <c r="KPH35" s="733"/>
      <c r="KPI35" s="733"/>
      <c r="KPJ35" s="733"/>
      <c r="KPK35" s="733"/>
      <c r="KPL35" s="733"/>
      <c r="KPM35" s="733"/>
      <c r="KPN35" s="733"/>
      <c r="KPO35" s="733"/>
      <c r="KPP35" s="733"/>
      <c r="KPQ35" s="733"/>
      <c r="KPR35" s="733"/>
      <c r="KPS35" s="733"/>
      <c r="KPT35" s="733"/>
      <c r="KPU35" s="733"/>
      <c r="KPV35" s="733"/>
      <c r="KPW35" s="733"/>
      <c r="KPX35" s="733"/>
      <c r="KPY35" s="733"/>
      <c r="KPZ35" s="733"/>
      <c r="KQA35" s="733"/>
      <c r="KQB35" s="733"/>
      <c r="KQC35" s="733"/>
      <c r="KQD35" s="733"/>
      <c r="KQE35" s="733"/>
      <c r="KQF35" s="733"/>
      <c r="KQG35" s="733"/>
      <c r="KQH35" s="733"/>
      <c r="KQI35" s="733"/>
      <c r="KQJ35" s="733"/>
      <c r="KQK35" s="733"/>
      <c r="KQL35" s="733"/>
      <c r="KQM35" s="733"/>
      <c r="KQN35" s="733"/>
      <c r="KQO35" s="733"/>
      <c r="KQP35" s="733"/>
      <c r="KQQ35" s="733"/>
      <c r="KQR35" s="733"/>
      <c r="KQS35" s="733"/>
      <c r="KQT35" s="733"/>
      <c r="KQU35" s="733"/>
      <c r="KQV35" s="733"/>
      <c r="KQW35" s="733"/>
      <c r="KQX35" s="733"/>
      <c r="KQY35" s="733"/>
      <c r="KQZ35" s="733"/>
      <c r="KRA35" s="733"/>
      <c r="KRB35" s="733"/>
      <c r="KRC35" s="733"/>
      <c r="KRD35" s="733"/>
      <c r="KRE35" s="733"/>
      <c r="KRF35" s="733"/>
      <c r="KRG35" s="733"/>
      <c r="KRH35" s="733"/>
      <c r="KRI35" s="733"/>
      <c r="KRJ35" s="733"/>
      <c r="KRK35" s="733"/>
      <c r="KRL35" s="733"/>
      <c r="KRM35" s="733"/>
      <c r="KRN35" s="733"/>
      <c r="KRO35" s="733"/>
      <c r="KRP35" s="733"/>
      <c r="KRQ35" s="733"/>
      <c r="KRR35" s="733"/>
      <c r="KRS35" s="733"/>
      <c r="KRT35" s="733"/>
      <c r="KRU35" s="733"/>
      <c r="KRV35" s="733"/>
      <c r="KRW35" s="733"/>
      <c r="KRX35" s="733"/>
      <c r="KRY35" s="733"/>
      <c r="KRZ35" s="733"/>
      <c r="KSA35" s="733"/>
      <c r="KSB35" s="733"/>
      <c r="KSC35" s="733"/>
      <c r="KSD35" s="733"/>
      <c r="KSE35" s="733"/>
      <c r="KSF35" s="733"/>
      <c r="KSG35" s="733"/>
      <c r="KSH35" s="733"/>
      <c r="KSI35" s="733"/>
      <c r="KSJ35" s="733"/>
      <c r="KSK35" s="733"/>
      <c r="KSL35" s="733"/>
      <c r="KSM35" s="733"/>
      <c r="KSN35" s="733"/>
      <c r="KSO35" s="733"/>
      <c r="KSP35" s="733"/>
      <c r="KSQ35" s="733"/>
      <c r="KSR35" s="733"/>
      <c r="KSS35" s="733"/>
      <c r="KST35" s="733"/>
      <c r="KSU35" s="733"/>
      <c r="KSV35" s="733"/>
      <c r="KSW35" s="733"/>
      <c r="KSX35" s="733"/>
      <c r="KSY35" s="733"/>
      <c r="KSZ35" s="733"/>
      <c r="KTA35" s="733"/>
      <c r="KTB35" s="733"/>
      <c r="KTC35" s="733"/>
      <c r="KTD35" s="733"/>
      <c r="KTE35" s="733"/>
      <c r="KTF35" s="733"/>
      <c r="KTG35" s="733"/>
      <c r="KTH35" s="733"/>
      <c r="KTI35" s="733"/>
      <c r="KTJ35" s="733"/>
      <c r="KTK35" s="733"/>
      <c r="KTL35" s="733"/>
      <c r="KTM35" s="733"/>
      <c r="KTN35" s="733"/>
      <c r="KTO35" s="733"/>
      <c r="KTP35" s="733"/>
      <c r="KTQ35" s="733"/>
      <c r="KTR35" s="733"/>
      <c r="KTS35" s="733"/>
      <c r="KTT35" s="733"/>
      <c r="KTU35" s="733"/>
      <c r="KTV35" s="733"/>
      <c r="KTW35" s="733"/>
      <c r="KTX35" s="733"/>
      <c r="KTY35" s="733"/>
      <c r="KTZ35" s="733"/>
      <c r="KUA35" s="733"/>
      <c r="KUB35" s="733"/>
      <c r="KUC35" s="733"/>
      <c r="KUD35" s="733"/>
      <c r="KUE35" s="733"/>
      <c r="KUF35" s="733"/>
      <c r="KUG35" s="733"/>
      <c r="KUH35" s="733"/>
      <c r="KUI35" s="733"/>
      <c r="KUJ35" s="733"/>
      <c r="KUK35" s="733"/>
      <c r="KUL35" s="733"/>
      <c r="KUM35" s="733"/>
      <c r="KUN35" s="733"/>
      <c r="KUO35" s="733"/>
      <c r="KUP35" s="733"/>
      <c r="KUQ35" s="733"/>
      <c r="KUR35" s="733"/>
      <c r="KUS35" s="733"/>
      <c r="KUT35" s="733"/>
      <c r="KUU35" s="733"/>
      <c r="KUV35" s="733"/>
      <c r="KUW35" s="733"/>
      <c r="KUX35" s="733"/>
      <c r="KUY35" s="733"/>
      <c r="KUZ35" s="733"/>
      <c r="KVA35" s="733"/>
      <c r="KVB35" s="733"/>
      <c r="KVC35" s="733"/>
      <c r="KVD35" s="733"/>
      <c r="KVE35" s="733"/>
      <c r="KVF35" s="733"/>
      <c r="KVG35" s="733"/>
      <c r="KVH35" s="733"/>
      <c r="KVI35" s="733"/>
      <c r="KVJ35" s="733"/>
      <c r="KVK35" s="733"/>
      <c r="KVL35" s="733"/>
      <c r="KVM35" s="733"/>
      <c r="KVN35" s="733"/>
      <c r="KVO35" s="733"/>
      <c r="KVP35" s="733"/>
      <c r="KVQ35" s="733"/>
      <c r="KVR35" s="733"/>
      <c r="KVS35" s="733"/>
      <c r="KVT35" s="733"/>
      <c r="KVU35" s="733"/>
      <c r="KVV35" s="733"/>
      <c r="KVW35" s="733"/>
      <c r="KVX35" s="733"/>
      <c r="KVY35" s="733"/>
      <c r="KVZ35" s="733"/>
      <c r="KWA35" s="733"/>
      <c r="KWB35" s="733"/>
      <c r="KWC35" s="733"/>
      <c r="KWD35" s="733"/>
      <c r="KWE35" s="733"/>
      <c r="KWF35" s="733"/>
      <c r="KWG35" s="733"/>
      <c r="KWH35" s="733"/>
      <c r="KWI35" s="733"/>
      <c r="KWJ35" s="733"/>
      <c r="KWK35" s="733"/>
      <c r="KWL35" s="733"/>
      <c r="KWM35" s="733"/>
      <c r="KWN35" s="733"/>
      <c r="KWO35" s="733"/>
      <c r="KWP35" s="733"/>
      <c r="KWQ35" s="733"/>
      <c r="KWR35" s="733"/>
      <c r="KWS35" s="733"/>
      <c r="KWT35" s="733"/>
      <c r="KWU35" s="733"/>
      <c r="KWV35" s="733"/>
      <c r="KWW35" s="733"/>
      <c r="KWX35" s="733"/>
      <c r="KWY35" s="733"/>
      <c r="KWZ35" s="733"/>
      <c r="KXA35" s="733"/>
      <c r="KXB35" s="733"/>
      <c r="KXC35" s="733"/>
      <c r="KXD35" s="733"/>
      <c r="KXE35" s="733"/>
      <c r="KXF35" s="733"/>
      <c r="KXG35" s="733"/>
      <c r="KXH35" s="733"/>
      <c r="KXI35" s="733"/>
      <c r="KXJ35" s="733"/>
      <c r="KXK35" s="733"/>
      <c r="KXL35" s="733"/>
      <c r="KXM35" s="733"/>
      <c r="KXN35" s="733"/>
      <c r="KXO35" s="733"/>
      <c r="KXP35" s="733"/>
      <c r="KXQ35" s="733"/>
      <c r="KXR35" s="733"/>
      <c r="KXS35" s="733"/>
      <c r="KXT35" s="733"/>
      <c r="KXU35" s="733"/>
      <c r="KXV35" s="733"/>
      <c r="KXW35" s="733"/>
      <c r="KXX35" s="733"/>
      <c r="KXY35" s="733"/>
      <c r="KXZ35" s="733"/>
      <c r="KYA35" s="733"/>
      <c r="KYB35" s="733"/>
      <c r="KYC35" s="733"/>
      <c r="KYD35" s="733"/>
      <c r="KYE35" s="733"/>
      <c r="KYF35" s="733"/>
      <c r="KYG35" s="733"/>
      <c r="KYH35" s="733"/>
      <c r="KYI35" s="733"/>
      <c r="KYJ35" s="733"/>
      <c r="KYK35" s="733"/>
      <c r="KYL35" s="733"/>
      <c r="KYM35" s="733"/>
      <c r="KYN35" s="733"/>
      <c r="KYO35" s="733"/>
      <c r="KYP35" s="733"/>
      <c r="KYQ35" s="733"/>
      <c r="KYR35" s="733"/>
      <c r="KYS35" s="733"/>
      <c r="KYT35" s="733"/>
      <c r="KYU35" s="733"/>
      <c r="KYV35" s="733"/>
      <c r="KYW35" s="733"/>
      <c r="KYX35" s="733"/>
      <c r="KYY35" s="733"/>
      <c r="KYZ35" s="733"/>
      <c r="KZA35" s="733"/>
      <c r="KZB35" s="733"/>
      <c r="KZC35" s="733"/>
      <c r="KZD35" s="733"/>
      <c r="KZE35" s="733"/>
      <c r="KZF35" s="733"/>
      <c r="KZG35" s="733"/>
      <c r="KZH35" s="733"/>
      <c r="KZI35" s="733"/>
      <c r="KZJ35" s="733"/>
      <c r="KZK35" s="733"/>
      <c r="KZL35" s="733"/>
      <c r="KZM35" s="733"/>
      <c r="KZN35" s="733"/>
      <c r="KZO35" s="733"/>
      <c r="KZP35" s="733"/>
      <c r="KZQ35" s="733"/>
      <c r="KZR35" s="733"/>
      <c r="KZS35" s="733"/>
      <c r="KZT35" s="733"/>
      <c r="KZU35" s="733"/>
      <c r="KZV35" s="733"/>
      <c r="KZW35" s="733"/>
      <c r="KZX35" s="733"/>
      <c r="KZY35" s="733"/>
      <c r="KZZ35" s="733"/>
      <c r="LAA35" s="733"/>
      <c r="LAB35" s="733"/>
      <c r="LAC35" s="733"/>
      <c r="LAD35" s="733"/>
      <c r="LAE35" s="733"/>
      <c r="LAF35" s="733"/>
      <c r="LAG35" s="733"/>
      <c r="LAH35" s="733"/>
      <c r="LAI35" s="733"/>
      <c r="LAJ35" s="733"/>
      <c r="LAK35" s="733"/>
      <c r="LAL35" s="733"/>
      <c r="LAM35" s="733"/>
      <c r="LAN35" s="733"/>
      <c r="LAO35" s="733"/>
      <c r="LAP35" s="733"/>
      <c r="LAQ35" s="733"/>
      <c r="LAR35" s="733"/>
      <c r="LAS35" s="733"/>
      <c r="LAT35" s="733"/>
      <c r="LAU35" s="733"/>
      <c r="LAV35" s="733"/>
      <c r="LAW35" s="733"/>
      <c r="LAX35" s="733"/>
      <c r="LAY35" s="733"/>
      <c r="LAZ35" s="733"/>
      <c r="LBA35" s="733"/>
      <c r="LBB35" s="733"/>
      <c r="LBC35" s="733"/>
      <c r="LBD35" s="733"/>
      <c r="LBE35" s="733"/>
      <c r="LBF35" s="733"/>
      <c r="LBG35" s="733"/>
      <c r="LBH35" s="733"/>
      <c r="LBI35" s="733"/>
      <c r="LBJ35" s="733"/>
      <c r="LBK35" s="733"/>
      <c r="LBL35" s="733"/>
      <c r="LBM35" s="733"/>
      <c r="LBN35" s="733"/>
      <c r="LBO35" s="733"/>
      <c r="LBP35" s="733"/>
      <c r="LBQ35" s="733"/>
      <c r="LBR35" s="733"/>
      <c r="LBS35" s="733"/>
      <c r="LBT35" s="733"/>
      <c r="LBU35" s="733"/>
      <c r="LBV35" s="733"/>
      <c r="LBW35" s="733"/>
      <c r="LBX35" s="733"/>
      <c r="LBY35" s="733"/>
      <c r="LBZ35" s="733"/>
      <c r="LCA35" s="733"/>
      <c r="LCB35" s="733"/>
      <c r="LCC35" s="733"/>
      <c r="LCD35" s="733"/>
      <c r="LCE35" s="733"/>
      <c r="LCF35" s="733"/>
      <c r="LCG35" s="733"/>
      <c r="LCH35" s="733"/>
      <c r="LCI35" s="733"/>
      <c r="LCJ35" s="733"/>
      <c r="LCK35" s="733"/>
      <c r="LCL35" s="733"/>
      <c r="LCM35" s="733"/>
      <c r="LCN35" s="733"/>
      <c r="LCO35" s="733"/>
      <c r="LCP35" s="733"/>
      <c r="LCQ35" s="733"/>
      <c r="LCR35" s="733"/>
      <c r="LCS35" s="733"/>
      <c r="LCT35" s="733"/>
      <c r="LCU35" s="733"/>
      <c r="LCV35" s="733"/>
      <c r="LCW35" s="733"/>
      <c r="LCX35" s="733"/>
      <c r="LCY35" s="733"/>
      <c r="LCZ35" s="733"/>
      <c r="LDA35" s="733"/>
      <c r="LDB35" s="733"/>
      <c r="LDC35" s="733"/>
      <c r="LDD35" s="733"/>
      <c r="LDE35" s="733"/>
      <c r="LDF35" s="733"/>
      <c r="LDG35" s="733"/>
      <c r="LDH35" s="733"/>
      <c r="LDI35" s="733"/>
      <c r="LDJ35" s="733"/>
      <c r="LDK35" s="733"/>
      <c r="LDL35" s="733"/>
      <c r="LDM35" s="733"/>
      <c r="LDN35" s="733"/>
      <c r="LDO35" s="733"/>
      <c r="LDP35" s="733"/>
      <c r="LDQ35" s="733"/>
      <c r="LDR35" s="733"/>
      <c r="LDS35" s="733"/>
      <c r="LDT35" s="733"/>
      <c r="LDU35" s="733"/>
      <c r="LDV35" s="733"/>
      <c r="LDW35" s="733"/>
      <c r="LDX35" s="733"/>
      <c r="LDY35" s="733"/>
      <c r="LDZ35" s="733"/>
      <c r="LEA35" s="733"/>
      <c r="LEB35" s="733"/>
      <c r="LEC35" s="733"/>
      <c r="LED35" s="733"/>
      <c r="LEE35" s="733"/>
      <c r="LEF35" s="733"/>
      <c r="LEG35" s="733"/>
      <c r="LEH35" s="733"/>
      <c r="LEI35" s="733"/>
      <c r="LEJ35" s="733"/>
      <c r="LEK35" s="733"/>
      <c r="LEL35" s="733"/>
      <c r="LEM35" s="733"/>
      <c r="LEN35" s="733"/>
      <c r="LEO35" s="733"/>
      <c r="LEP35" s="733"/>
      <c r="LEQ35" s="733"/>
      <c r="LER35" s="733"/>
      <c r="LES35" s="733"/>
      <c r="LET35" s="733"/>
      <c r="LEU35" s="733"/>
      <c r="LEV35" s="733"/>
      <c r="LEW35" s="733"/>
      <c r="LEX35" s="733"/>
      <c r="LEY35" s="733"/>
      <c r="LEZ35" s="733"/>
      <c r="LFA35" s="733"/>
      <c r="LFB35" s="733"/>
      <c r="LFC35" s="733"/>
      <c r="LFD35" s="733"/>
      <c r="LFE35" s="733"/>
      <c r="LFF35" s="733"/>
      <c r="LFG35" s="733"/>
      <c r="LFH35" s="733"/>
      <c r="LFI35" s="733"/>
      <c r="LFJ35" s="733"/>
      <c r="LFK35" s="733"/>
      <c r="LFL35" s="733"/>
      <c r="LFM35" s="733"/>
      <c r="LFN35" s="733"/>
      <c r="LFO35" s="733"/>
      <c r="LFP35" s="733"/>
      <c r="LFQ35" s="733"/>
      <c r="LFR35" s="733"/>
      <c r="LFS35" s="733"/>
      <c r="LFT35" s="733"/>
      <c r="LFU35" s="733"/>
      <c r="LFV35" s="733"/>
      <c r="LFW35" s="733"/>
      <c r="LFX35" s="733"/>
      <c r="LFY35" s="733"/>
      <c r="LFZ35" s="733"/>
      <c r="LGA35" s="733"/>
      <c r="LGB35" s="733"/>
      <c r="LGC35" s="733"/>
      <c r="LGD35" s="733"/>
      <c r="LGE35" s="733"/>
      <c r="LGF35" s="733"/>
      <c r="LGG35" s="733"/>
      <c r="LGH35" s="733"/>
      <c r="LGI35" s="733"/>
      <c r="LGJ35" s="733"/>
      <c r="LGK35" s="733"/>
      <c r="LGL35" s="733"/>
      <c r="LGM35" s="733"/>
      <c r="LGN35" s="733"/>
      <c r="LGO35" s="733"/>
      <c r="LGP35" s="733"/>
      <c r="LGQ35" s="733"/>
      <c r="LGR35" s="733"/>
      <c r="LGS35" s="733"/>
      <c r="LGT35" s="733"/>
      <c r="LGU35" s="733"/>
      <c r="LGV35" s="733"/>
      <c r="LGW35" s="733"/>
      <c r="LGX35" s="733"/>
      <c r="LGY35" s="733"/>
      <c r="LGZ35" s="733"/>
      <c r="LHA35" s="733"/>
      <c r="LHB35" s="733"/>
      <c r="LHC35" s="733"/>
      <c r="LHD35" s="733"/>
      <c r="LHE35" s="733"/>
      <c r="LHF35" s="733"/>
      <c r="LHG35" s="733"/>
      <c r="LHH35" s="733"/>
      <c r="LHI35" s="733"/>
      <c r="LHJ35" s="733"/>
      <c r="LHK35" s="733"/>
      <c r="LHL35" s="733"/>
      <c r="LHM35" s="733"/>
      <c r="LHN35" s="733"/>
      <c r="LHO35" s="733"/>
      <c r="LHP35" s="733"/>
      <c r="LHQ35" s="733"/>
      <c r="LHR35" s="733"/>
      <c r="LHS35" s="733"/>
      <c r="LHT35" s="733"/>
      <c r="LHU35" s="733"/>
      <c r="LHV35" s="733"/>
      <c r="LHW35" s="733"/>
      <c r="LHX35" s="733"/>
      <c r="LHY35" s="733"/>
      <c r="LHZ35" s="733"/>
      <c r="LIA35" s="733"/>
      <c r="LIB35" s="733"/>
      <c r="LIC35" s="733"/>
      <c r="LID35" s="733"/>
      <c r="LIE35" s="733"/>
      <c r="LIF35" s="733"/>
      <c r="LIG35" s="733"/>
      <c r="LIH35" s="733"/>
      <c r="LII35" s="733"/>
      <c r="LIJ35" s="733"/>
      <c r="LIK35" s="733"/>
      <c r="LIL35" s="733"/>
      <c r="LIM35" s="733"/>
      <c r="LIN35" s="733"/>
      <c r="LIO35" s="733"/>
      <c r="LIP35" s="733"/>
      <c r="LIQ35" s="733"/>
      <c r="LIR35" s="733"/>
      <c r="LIS35" s="733"/>
      <c r="LIT35" s="733"/>
      <c r="LIU35" s="733"/>
      <c r="LIV35" s="733"/>
      <c r="LIW35" s="733"/>
      <c r="LIX35" s="733"/>
      <c r="LIY35" s="733"/>
      <c r="LIZ35" s="733"/>
      <c r="LJA35" s="733"/>
      <c r="LJB35" s="733"/>
      <c r="LJC35" s="733"/>
      <c r="LJD35" s="733"/>
      <c r="LJE35" s="733"/>
      <c r="LJF35" s="733"/>
      <c r="LJG35" s="733"/>
      <c r="LJH35" s="733"/>
      <c r="LJI35" s="733"/>
      <c r="LJJ35" s="733"/>
      <c r="LJK35" s="733"/>
      <c r="LJL35" s="733"/>
      <c r="LJM35" s="733"/>
      <c r="LJN35" s="733"/>
      <c r="LJO35" s="733"/>
      <c r="LJP35" s="733"/>
      <c r="LJQ35" s="733"/>
      <c r="LJR35" s="733"/>
      <c r="LJS35" s="733"/>
      <c r="LJT35" s="733"/>
      <c r="LJU35" s="733"/>
      <c r="LJV35" s="733"/>
      <c r="LJW35" s="733"/>
      <c r="LJX35" s="733"/>
      <c r="LJY35" s="733"/>
      <c r="LJZ35" s="733"/>
      <c r="LKA35" s="733"/>
      <c r="LKB35" s="733"/>
      <c r="LKC35" s="733"/>
      <c r="LKD35" s="733"/>
      <c r="LKE35" s="733"/>
      <c r="LKF35" s="733"/>
      <c r="LKG35" s="733"/>
      <c r="LKH35" s="733"/>
      <c r="LKI35" s="733"/>
      <c r="LKJ35" s="733"/>
      <c r="LKK35" s="733"/>
      <c r="LKL35" s="733"/>
      <c r="LKM35" s="733"/>
      <c r="LKN35" s="733"/>
      <c r="LKO35" s="733"/>
      <c r="LKP35" s="733"/>
      <c r="LKQ35" s="733"/>
      <c r="LKR35" s="733"/>
      <c r="LKS35" s="733"/>
      <c r="LKT35" s="733"/>
      <c r="LKU35" s="733"/>
      <c r="LKV35" s="733"/>
      <c r="LKW35" s="733"/>
      <c r="LKX35" s="733"/>
      <c r="LKY35" s="733"/>
      <c r="LKZ35" s="733"/>
      <c r="LLA35" s="733"/>
      <c r="LLB35" s="733"/>
      <c r="LLC35" s="733"/>
      <c r="LLD35" s="733"/>
      <c r="LLE35" s="733"/>
      <c r="LLF35" s="733"/>
      <c r="LLG35" s="733"/>
      <c r="LLH35" s="733"/>
      <c r="LLI35" s="733"/>
      <c r="LLJ35" s="733"/>
      <c r="LLK35" s="733"/>
      <c r="LLL35" s="733"/>
      <c r="LLM35" s="733"/>
      <c r="LLN35" s="733"/>
      <c r="LLO35" s="733"/>
      <c r="LLP35" s="733"/>
      <c r="LLQ35" s="733"/>
      <c r="LLR35" s="733"/>
      <c r="LLS35" s="733"/>
      <c r="LLT35" s="733"/>
      <c r="LLU35" s="733"/>
      <c r="LLV35" s="733"/>
      <c r="LLW35" s="733"/>
      <c r="LLX35" s="733"/>
      <c r="LLY35" s="733"/>
      <c r="LLZ35" s="733"/>
      <c r="LMA35" s="733"/>
      <c r="LMB35" s="733"/>
      <c r="LMC35" s="733"/>
      <c r="LMD35" s="733"/>
      <c r="LME35" s="733"/>
      <c r="LMF35" s="733"/>
      <c r="LMG35" s="733"/>
      <c r="LMH35" s="733"/>
      <c r="LMI35" s="733"/>
      <c r="LMJ35" s="733"/>
      <c r="LMK35" s="733"/>
      <c r="LML35" s="733"/>
      <c r="LMM35" s="733"/>
      <c r="LMN35" s="733"/>
      <c r="LMO35" s="733"/>
      <c r="LMP35" s="733"/>
      <c r="LMQ35" s="733"/>
      <c r="LMR35" s="733"/>
      <c r="LMS35" s="733"/>
      <c r="LMT35" s="733"/>
      <c r="LMU35" s="733"/>
      <c r="LMV35" s="733"/>
      <c r="LMW35" s="733"/>
      <c r="LMX35" s="733"/>
      <c r="LMY35" s="733"/>
      <c r="LMZ35" s="733"/>
      <c r="LNA35" s="733"/>
      <c r="LNB35" s="733"/>
      <c r="LNC35" s="733"/>
      <c r="LND35" s="733"/>
      <c r="LNE35" s="733"/>
      <c r="LNF35" s="733"/>
      <c r="LNG35" s="733"/>
      <c r="LNH35" s="733"/>
      <c r="LNI35" s="733"/>
      <c r="LNJ35" s="733"/>
      <c r="LNK35" s="733"/>
      <c r="LNL35" s="733"/>
      <c r="LNM35" s="733"/>
      <c r="LNN35" s="733"/>
      <c r="LNO35" s="733"/>
      <c r="LNP35" s="733"/>
      <c r="LNQ35" s="733"/>
      <c r="LNR35" s="733"/>
      <c r="LNS35" s="733"/>
      <c r="LNT35" s="733"/>
      <c r="LNU35" s="733"/>
      <c r="LNV35" s="733"/>
      <c r="LNW35" s="733"/>
      <c r="LNX35" s="733"/>
      <c r="LNY35" s="733"/>
      <c r="LNZ35" s="733"/>
      <c r="LOA35" s="733"/>
      <c r="LOB35" s="733"/>
      <c r="LOC35" s="733"/>
      <c r="LOD35" s="733"/>
      <c r="LOE35" s="733"/>
      <c r="LOF35" s="733"/>
      <c r="LOG35" s="733"/>
      <c r="LOH35" s="733"/>
      <c r="LOI35" s="733"/>
      <c r="LOJ35" s="733"/>
      <c r="LOK35" s="733"/>
      <c r="LOL35" s="733"/>
      <c r="LOM35" s="733"/>
      <c r="LON35" s="733"/>
      <c r="LOO35" s="733"/>
      <c r="LOP35" s="733"/>
      <c r="LOQ35" s="733"/>
      <c r="LOR35" s="733"/>
      <c r="LOS35" s="733"/>
      <c r="LOT35" s="733"/>
      <c r="LOU35" s="733"/>
      <c r="LOV35" s="733"/>
      <c r="LOW35" s="733"/>
      <c r="LOX35" s="733"/>
      <c r="LOY35" s="733"/>
      <c r="LOZ35" s="733"/>
      <c r="LPA35" s="733"/>
      <c r="LPB35" s="733"/>
      <c r="LPC35" s="733"/>
      <c r="LPD35" s="733"/>
      <c r="LPE35" s="733"/>
      <c r="LPF35" s="733"/>
      <c r="LPG35" s="733"/>
      <c r="LPH35" s="733"/>
      <c r="LPI35" s="733"/>
      <c r="LPJ35" s="733"/>
      <c r="LPK35" s="733"/>
      <c r="LPL35" s="733"/>
      <c r="LPM35" s="733"/>
      <c r="LPN35" s="733"/>
      <c r="LPO35" s="733"/>
      <c r="LPP35" s="733"/>
      <c r="LPQ35" s="733"/>
      <c r="LPR35" s="733"/>
      <c r="LPS35" s="733"/>
      <c r="LPT35" s="733"/>
      <c r="LPU35" s="733"/>
      <c r="LPV35" s="733"/>
      <c r="LPW35" s="733"/>
      <c r="LPX35" s="733"/>
      <c r="LPY35" s="733"/>
      <c r="LPZ35" s="733"/>
      <c r="LQA35" s="733"/>
      <c r="LQB35" s="733"/>
      <c r="LQC35" s="733"/>
      <c r="LQD35" s="733"/>
      <c r="LQE35" s="733"/>
      <c r="LQF35" s="733"/>
      <c r="LQG35" s="733"/>
      <c r="LQH35" s="733"/>
      <c r="LQI35" s="733"/>
      <c r="LQJ35" s="733"/>
      <c r="LQK35" s="733"/>
      <c r="LQL35" s="733"/>
      <c r="LQM35" s="733"/>
      <c r="LQN35" s="733"/>
      <c r="LQO35" s="733"/>
      <c r="LQP35" s="733"/>
      <c r="LQQ35" s="733"/>
      <c r="LQR35" s="733"/>
      <c r="LQS35" s="733"/>
      <c r="LQT35" s="733"/>
      <c r="LQU35" s="733"/>
      <c r="LQV35" s="733"/>
      <c r="LQW35" s="733"/>
      <c r="LQX35" s="733"/>
      <c r="LQY35" s="733"/>
      <c r="LQZ35" s="733"/>
      <c r="LRA35" s="733"/>
      <c r="LRB35" s="733"/>
      <c r="LRC35" s="733"/>
      <c r="LRD35" s="733"/>
      <c r="LRE35" s="733"/>
      <c r="LRF35" s="733"/>
      <c r="LRG35" s="733"/>
      <c r="LRH35" s="733"/>
      <c r="LRI35" s="733"/>
      <c r="LRJ35" s="733"/>
      <c r="LRK35" s="733"/>
      <c r="LRL35" s="733"/>
      <c r="LRM35" s="733"/>
      <c r="LRN35" s="733"/>
      <c r="LRO35" s="733"/>
      <c r="LRP35" s="733"/>
      <c r="LRQ35" s="733"/>
      <c r="LRR35" s="733"/>
      <c r="LRS35" s="733"/>
      <c r="LRT35" s="733"/>
      <c r="LRU35" s="733"/>
      <c r="LRV35" s="733"/>
      <c r="LRW35" s="733"/>
      <c r="LRX35" s="733"/>
      <c r="LRY35" s="733"/>
      <c r="LRZ35" s="733"/>
      <c r="LSA35" s="733"/>
      <c r="LSB35" s="733"/>
      <c r="LSC35" s="733"/>
      <c r="LSD35" s="733"/>
      <c r="LSE35" s="733"/>
      <c r="LSF35" s="733"/>
      <c r="LSG35" s="733"/>
      <c r="LSH35" s="733"/>
      <c r="LSI35" s="733"/>
      <c r="LSJ35" s="733"/>
      <c r="LSK35" s="733"/>
      <c r="LSL35" s="733"/>
      <c r="LSM35" s="733"/>
      <c r="LSN35" s="733"/>
      <c r="LSO35" s="733"/>
      <c r="LSP35" s="733"/>
      <c r="LSQ35" s="733"/>
      <c r="LSR35" s="733"/>
      <c r="LSS35" s="733"/>
      <c r="LST35" s="733"/>
      <c r="LSU35" s="733"/>
      <c r="LSV35" s="733"/>
      <c r="LSW35" s="733"/>
      <c r="LSX35" s="733"/>
      <c r="LSY35" s="733"/>
      <c r="LSZ35" s="733"/>
      <c r="LTA35" s="733"/>
      <c r="LTB35" s="733"/>
      <c r="LTC35" s="733"/>
      <c r="LTD35" s="733"/>
      <c r="LTE35" s="733"/>
      <c r="LTF35" s="733"/>
      <c r="LTG35" s="733"/>
      <c r="LTH35" s="733"/>
      <c r="LTI35" s="733"/>
      <c r="LTJ35" s="733"/>
      <c r="LTK35" s="733"/>
      <c r="LTL35" s="733"/>
      <c r="LTM35" s="733"/>
      <c r="LTN35" s="733"/>
      <c r="LTO35" s="733"/>
      <c r="LTP35" s="733"/>
      <c r="LTQ35" s="733"/>
      <c r="LTR35" s="733"/>
      <c r="LTS35" s="733"/>
      <c r="LTT35" s="733"/>
      <c r="LTU35" s="733"/>
      <c r="LTV35" s="733"/>
      <c r="LTW35" s="733"/>
      <c r="LTX35" s="733"/>
      <c r="LTY35" s="733"/>
      <c r="LTZ35" s="733"/>
      <c r="LUA35" s="733"/>
      <c r="LUB35" s="733"/>
      <c r="LUC35" s="733"/>
      <c r="LUD35" s="733"/>
      <c r="LUE35" s="733"/>
      <c r="LUF35" s="733"/>
      <c r="LUG35" s="733"/>
      <c r="LUH35" s="733"/>
      <c r="LUI35" s="733"/>
      <c r="LUJ35" s="733"/>
      <c r="LUK35" s="733"/>
      <c r="LUL35" s="733"/>
      <c r="LUM35" s="733"/>
      <c r="LUN35" s="733"/>
      <c r="LUO35" s="733"/>
      <c r="LUP35" s="733"/>
      <c r="LUQ35" s="733"/>
      <c r="LUR35" s="733"/>
      <c r="LUS35" s="733"/>
      <c r="LUT35" s="733"/>
      <c r="LUU35" s="733"/>
      <c r="LUV35" s="733"/>
      <c r="LUW35" s="733"/>
      <c r="LUX35" s="733"/>
      <c r="LUY35" s="733"/>
      <c r="LUZ35" s="733"/>
      <c r="LVA35" s="733"/>
      <c r="LVB35" s="733"/>
      <c r="LVC35" s="733"/>
      <c r="LVD35" s="733"/>
      <c r="LVE35" s="733"/>
      <c r="LVF35" s="733"/>
      <c r="LVG35" s="733"/>
      <c r="LVH35" s="733"/>
      <c r="LVI35" s="733"/>
      <c r="LVJ35" s="733"/>
      <c r="LVK35" s="733"/>
      <c r="LVL35" s="733"/>
      <c r="LVM35" s="733"/>
      <c r="LVN35" s="733"/>
      <c r="LVO35" s="733"/>
      <c r="LVP35" s="733"/>
      <c r="LVQ35" s="733"/>
      <c r="LVR35" s="733"/>
      <c r="LVS35" s="733"/>
      <c r="LVT35" s="733"/>
      <c r="LVU35" s="733"/>
      <c r="LVV35" s="733"/>
      <c r="LVW35" s="733"/>
      <c r="LVX35" s="733"/>
      <c r="LVY35" s="733"/>
      <c r="LVZ35" s="733"/>
      <c r="LWA35" s="733"/>
      <c r="LWB35" s="733"/>
      <c r="LWC35" s="733"/>
      <c r="LWD35" s="733"/>
      <c r="LWE35" s="733"/>
      <c r="LWF35" s="733"/>
      <c r="LWG35" s="733"/>
      <c r="LWH35" s="733"/>
      <c r="LWI35" s="733"/>
      <c r="LWJ35" s="733"/>
      <c r="LWK35" s="733"/>
      <c r="LWL35" s="733"/>
      <c r="LWM35" s="733"/>
      <c r="LWN35" s="733"/>
      <c r="LWO35" s="733"/>
      <c r="LWP35" s="733"/>
      <c r="LWQ35" s="733"/>
      <c r="LWR35" s="733"/>
      <c r="LWS35" s="733"/>
      <c r="LWT35" s="733"/>
      <c r="LWU35" s="733"/>
      <c r="LWV35" s="733"/>
      <c r="LWW35" s="733"/>
      <c r="LWX35" s="733"/>
      <c r="LWY35" s="733"/>
      <c r="LWZ35" s="733"/>
      <c r="LXA35" s="733"/>
      <c r="LXB35" s="733"/>
      <c r="LXC35" s="733"/>
      <c r="LXD35" s="733"/>
      <c r="LXE35" s="733"/>
      <c r="LXF35" s="733"/>
      <c r="LXG35" s="733"/>
      <c r="LXH35" s="733"/>
      <c r="LXI35" s="733"/>
      <c r="LXJ35" s="733"/>
      <c r="LXK35" s="733"/>
      <c r="LXL35" s="733"/>
      <c r="LXM35" s="733"/>
      <c r="LXN35" s="733"/>
      <c r="LXO35" s="733"/>
      <c r="LXP35" s="733"/>
      <c r="LXQ35" s="733"/>
      <c r="LXR35" s="733"/>
      <c r="LXS35" s="733"/>
      <c r="LXT35" s="733"/>
      <c r="LXU35" s="733"/>
      <c r="LXV35" s="733"/>
      <c r="LXW35" s="733"/>
      <c r="LXX35" s="733"/>
      <c r="LXY35" s="733"/>
      <c r="LXZ35" s="733"/>
      <c r="LYA35" s="733"/>
      <c r="LYB35" s="733"/>
      <c r="LYC35" s="733"/>
      <c r="LYD35" s="733"/>
      <c r="LYE35" s="733"/>
      <c r="LYF35" s="733"/>
      <c r="LYG35" s="733"/>
      <c r="LYH35" s="733"/>
      <c r="LYI35" s="733"/>
      <c r="LYJ35" s="733"/>
      <c r="LYK35" s="733"/>
      <c r="LYL35" s="733"/>
      <c r="LYM35" s="733"/>
      <c r="LYN35" s="733"/>
      <c r="LYO35" s="733"/>
      <c r="LYP35" s="733"/>
      <c r="LYQ35" s="733"/>
      <c r="LYR35" s="733"/>
      <c r="LYS35" s="733"/>
      <c r="LYT35" s="733"/>
      <c r="LYU35" s="733"/>
      <c r="LYV35" s="733"/>
      <c r="LYW35" s="733"/>
      <c r="LYX35" s="733"/>
      <c r="LYY35" s="733"/>
      <c r="LYZ35" s="733"/>
      <c r="LZA35" s="733"/>
      <c r="LZB35" s="733"/>
      <c r="LZC35" s="733"/>
      <c r="LZD35" s="733"/>
      <c r="LZE35" s="733"/>
      <c r="LZF35" s="733"/>
      <c r="LZG35" s="733"/>
      <c r="LZH35" s="733"/>
      <c r="LZI35" s="733"/>
      <c r="LZJ35" s="733"/>
      <c r="LZK35" s="733"/>
      <c r="LZL35" s="733"/>
      <c r="LZM35" s="733"/>
      <c r="LZN35" s="733"/>
      <c r="LZO35" s="733"/>
      <c r="LZP35" s="733"/>
      <c r="LZQ35" s="733"/>
      <c r="LZR35" s="733"/>
      <c r="LZS35" s="733"/>
      <c r="LZT35" s="733"/>
      <c r="LZU35" s="733"/>
      <c r="LZV35" s="733"/>
      <c r="LZW35" s="733"/>
      <c r="LZX35" s="733"/>
      <c r="LZY35" s="733"/>
      <c r="LZZ35" s="733"/>
      <c r="MAA35" s="733"/>
      <c r="MAB35" s="733"/>
      <c r="MAC35" s="733"/>
      <c r="MAD35" s="733"/>
      <c r="MAE35" s="733"/>
      <c r="MAF35" s="733"/>
      <c r="MAG35" s="733"/>
      <c r="MAH35" s="733"/>
      <c r="MAI35" s="733"/>
      <c r="MAJ35" s="733"/>
      <c r="MAK35" s="733"/>
      <c r="MAL35" s="733"/>
      <c r="MAM35" s="733"/>
      <c r="MAN35" s="733"/>
      <c r="MAO35" s="733"/>
      <c r="MAP35" s="733"/>
      <c r="MAQ35" s="733"/>
      <c r="MAR35" s="733"/>
      <c r="MAS35" s="733"/>
      <c r="MAT35" s="733"/>
      <c r="MAU35" s="733"/>
      <c r="MAV35" s="733"/>
      <c r="MAW35" s="733"/>
      <c r="MAX35" s="733"/>
      <c r="MAY35" s="733"/>
      <c r="MAZ35" s="733"/>
      <c r="MBA35" s="733"/>
      <c r="MBB35" s="733"/>
      <c r="MBC35" s="733"/>
      <c r="MBD35" s="733"/>
      <c r="MBE35" s="733"/>
      <c r="MBF35" s="733"/>
      <c r="MBG35" s="733"/>
      <c r="MBH35" s="733"/>
      <c r="MBI35" s="733"/>
      <c r="MBJ35" s="733"/>
      <c r="MBK35" s="733"/>
      <c r="MBL35" s="733"/>
      <c r="MBM35" s="733"/>
      <c r="MBN35" s="733"/>
      <c r="MBO35" s="733"/>
      <c r="MBP35" s="733"/>
      <c r="MBQ35" s="733"/>
      <c r="MBR35" s="733"/>
      <c r="MBS35" s="733"/>
      <c r="MBT35" s="733"/>
      <c r="MBU35" s="733"/>
      <c r="MBV35" s="733"/>
      <c r="MBW35" s="733"/>
      <c r="MBX35" s="733"/>
      <c r="MBY35" s="733"/>
      <c r="MBZ35" s="733"/>
      <c r="MCA35" s="733"/>
      <c r="MCB35" s="733"/>
      <c r="MCC35" s="733"/>
      <c r="MCD35" s="733"/>
      <c r="MCE35" s="733"/>
      <c r="MCF35" s="733"/>
      <c r="MCG35" s="733"/>
      <c r="MCH35" s="733"/>
      <c r="MCI35" s="733"/>
      <c r="MCJ35" s="733"/>
      <c r="MCK35" s="733"/>
      <c r="MCL35" s="733"/>
      <c r="MCM35" s="733"/>
      <c r="MCN35" s="733"/>
      <c r="MCO35" s="733"/>
      <c r="MCP35" s="733"/>
      <c r="MCQ35" s="733"/>
      <c r="MCR35" s="733"/>
      <c r="MCS35" s="733"/>
      <c r="MCT35" s="733"/>
      <c r="MCU35" s="733"/>
      <c r="MCV35" s="733"/>
      <c r="MCW35" s="733"/>
      <c r="MCX35" s="733"/>
      <c r="MCY35" s="733"/>
      <c r="MCZ35" s="733"/>
      <c r="MDA35" s="733"/>
      <c r="MDB35" s="733"/>
      <c r="MDC35" s="733"/>
      <c r="MDD35" s="733"/>
      <c r="MDE35" s="733"/>
      <c r="MDF35" s="733"/>
      <c r="MDG35" s="733"/>
      <c r="MDH35" s="733"/>
      <c r="MDI35" s="733"/>
      <c r="MDJ35" s="733"/>
      <c r="MDK35" s="733"/>
      <c r="MDL35" s="733"/>
      <c r="MDM35" s="733"/>
      <c r="MDN35" s="733"/>
      <c r="MDO35" s="733"/>
      <c r="MDP35" s="733"/>
      <c r="MDQ35" s="733"/>
      <c r="MDR35" s="733"/>
      <c r="MDS35" s="733"/>
      <c r="MDT35" s="733"/>
      <c r="MDU35" s="733"/>
      <c r="MDV35" s="733"/>
      <c r="MDW35" s="733"/>
      <c r="MDX35" s="733"/>
      <c r="MDY35" s="733"/>
      <c r="MDZ35" s="733"/>
      <c r="MEA35" s="733"/>
      <c r="MEB35" s="733"/>
      <c r="MEC35" s="733"/>
      <c r="MED35" s="733"/>
      <c r="MEE35" s="733"/>
      <c r="MEF35" s="733"/>
      <c r="MEG35" s="733"/>
      <c r="MEH35" s="733"/>
      <c r="MEI35" s="733"/>
      <c r="MEJ35" s="733"/>
      <c r="MEK35" s="733"/>
      <c r="MEL35" s="733"/>
      <c r="MEM35" s="733"/>
      <c r="MEN35" s="733"/>
      <c r="MEO35" s="733"/>
      <c r="MEP35" s="733"/>
      <c r="MEQ35" s="733"/>
      <c r="MER35" s="733"/>
      <c r="MES35" s="733"/>
      <c r="MET35" s="733"/>
      <c r="MEU35" s="733"/>
      <c r="MEV35" s="733"/>
      <c r="MEW35" s="733"/>
      <c r="MEX35" s="733"/>
      <c r="MEY35" s="733"/>
      <c r="MEZ35" s="733"/>
      <c r="MFA35" s="733"/>
      <c r="MFB35" s="733"/>
      <c r="MFC35" s="733"/>
      <c r="MFD35" s="733"/>
      <c r="MFE35" s="733"/>
      <c r="MFF35" s="733"/>
      <c r="MFG35" s="733"/>
      <c r="MFH35" s="733"/>
      <c r="MFI35" s="733"/>
      <c r="MFJ35" s="733"/>
      <c r="MFK35" s="733"/>
      <c r="MFL35" s="733"/>
      <c r="MFM35" s="733"/>
      <c r="MFN35" s="733"/>
      <c r="MFO35" s="733"/>
      <c r="MFP35" s="733"/>
      <c r="MFQ35" s="733"/>
      <c r="MFR35" s="733"/>
      <c r="MFS35" s="733"/>
      <c r="MFT35" s="733"/>
      <c r="MFU35" s="733"/>
      <c r="MFV35" s="733"/>
      <c r="MFW35" s="733"/>
      <c r="MFX35" s="733"/>
      <c r="MFY35" s="733"/>
      <c r="MFZ35" s="733"/>
      <c r="MGA35" s="733"/>
      <c r="MGB35" s="733"/>
      <c r="MGC35" s="733"/>
      <c r="MGD35" s="733"/>
      <c r="MGE35" s="733"/>
      <c r="MGF35" s="733"/>
      <c r="MGG35" s="733"/>
      <c r="MGH35" s="733"/>
      <c r="MGI35" s="733"/>
      <c r="MGJ35" s="733"/>
      <c r="MGK35" s="733"/>
      <c r="MGL35" s="733"/>
      <c r="MGM35" s="733"/>
      <c r="MGN35" s="733"/>
      <c r="MGO35" s="733"/>
      <c r="MGP35" s="733"/>
      <c r="MGQ35" s="733"/>
      <c r="MGR35" s="733"/>
      <c r="MGS35" s="733"/>
      <c r="MGT35" s="733"/>
      <c r="MGU35" s="733"/>
      <c r="MGV35" s="733"/>
      <c r="MGW35" s="733"/>
      <c r="MGX35" s="733"/>
      <c r="MGY35" s="733"/>
      <c r="MGZ35" s="733"/>
      <c r="MHA35" s="733"/>
      <c r="MHB35" s="733"/>
      <c r="MHC35" s="733"/>
      <c r="MHD35" s="733"/>
      <c r="MHE35" s="733"/>
      <c r="MHF35" s="733"/>
      <c r="MHG35" s="733"/>
      <c r="MHH35" s="733"/>
      <c r="MHI35" s="733"/>
      <c r="MHJ35" s="733"/>
      <c r="MHK35" s="733"/>
      <c r="MHL35" s="733"/>
      <c r="MHM35" s="733"/>
      <c r="MHN35" s="733"/>
      <c r="MHO35" s="733"/>
      <c r="MHP35" s="733"/>
      <c r="MHQ35" s="733"/>
      <c r="MHR35" s="733"/>
      <c r="MHS35" s="733"/>
      <c r="MHT35" s="733"/>
      <c r="MHU35" s="733"/>
      <c r="MHV35" s="733"/>
      <c r="MHW35" s="733"/>
      <c r="MHX35" s="733"/>
      <c r="MHY35" s="733"/>
      <c r="MHZ35" s="733"/>
      <c r="MIA35" s="733"/>
      <c r="MIB35" s="733"/>
      <c r="MIC35" s="733"/>
      <c r="MID35" s="733"/>
      <c r="MIE35" s="733"/>
      <c r="MIF35" s="733"/>
      <c r="MIG35" s="733"/>
      <c r="MIH35" s="733"/>
      <c r="MII35" s="733"/>
      <c r="MIJ35" s="733"/>
      <c r="MIK35" s="733"/>
      <c r="MIL35" s="733"/>
      <c r="MIM35" s="733"/>
      <c r="MIN35" s="733"/>
      <c r="MIO35" s="733"/>
      <c r="MIP35" s="733"/>
      <c r="MIQ35" s="733"/>
      <c r="MIR35" s="733"/>
      <c r="MIS35" s="733"/>
      <c r="MIT35" s="733"/>
      <c r="MIU35" s="733"/>
      <c r="MIV35" s="733"/>
      <c r="MIW35" s="733"/>
      <c r="MIX35" s="733"/>
      <c r="MIY35" s="733"/>
      <c r="MIZ35" s="733"/>
      <c r="MJA35" s="733"/>
      <c r="MJB35" s="733"/>
      <c r="MJC35" s="733"/>
      <c r="MJD35" s="733"/>
      <c r="MJE35" s="733"/>
      <c r="MJF35" s="733"/>
      <c r="MJG35" s="733"/>
      <c r="MJH35" s="733"/>
      <c r="MJI35" s="733"/>
      <c r="MJJ35" s="733"/>
      <c r="MJK35" s="733"/>
      <c r="MJL35" s="733"/>
      <c r="MJM35" s="733"/>
      <c r="MJN35" s="733"/>
      <c r="MJO35" s="733"/>
      <c r="MJP35" s="733"/>
      <c r="MJQ35" s="733"/>
      <c r="MJR35" s="733"/>
      <c r="MJS35" s="733"/>
      <c r="MJT35" s="733"/>
      <c r="MJU35" s="733"/>
      <c r="MJV35" s="733"/>
      <c r="MJW35" s="733"/>
      <c r="MJX35" s="733"/>
      <c r="MJY35" s="733"/>
      <c r="MJZ35" s="733"/>
      <c r="MKA35" s="733"/>
      <c r="MKB35" s="733"/>
      <c r="MKC35" s="733"/>
      <c r="MKD35" s="733"/>
      <c r="MKE35" s="733"/>
      <c r="MKF35" s="733"/>
      <c r="MKG35" s="733"/>
      <c r="MKH35" s="733"/>
      <c r="MKI35" s="733"/>
      <c r="MKJ35" s="733"/>
      <c r="MKK35" s="733"/>
      <c r="MKL35" s="733"/>
      <c r="MKM35" s="733"/>
      <c r="MKN35" s="733"/>
      <c r="MKO35" s="733"/>
      <c r="MKP35" s="733"/>
      <c r="MKQ35" s="733"/>
      <c r="MKR35" s="733"/>
      <c r="MKS35" s="733"/>
      <c r="MKT35" s="733"/>
      <c r="MKU35" s="733"/>
      <c r="MKV35" s="733"/>
      <c r="MKW35" s="733"/>
      <c r="MKX35" s="733"/>
      <c r="MKY35" s="733"/>
      <c r="MKZ35" s="733"/>
      <c r="MLA35" s="733"/>
      <c r="MLB35" s="733"/>
      <c r="MLC35" s="733"/>
      <c r="MLD35" s="733"/>
      <c r="MLE35" s="733"/>
      <c r="MLF35" s="733"/>
      <c r="MLG35" s="733"/>
      <c r="MLH35" s="733"/>
      <c r="MLI35" s="733"/>
      <c r="MLJ35" s="733"/>
      <c r="MLK35" s="733"/>
      <c r="MLL35" s="733"/>
      <c r="MLM35" s="733"/>
      <c r="MLN35" s="733"/>
      <c r="MLO35" s="733"/>
      <c r="MLP35" s="733"/>
      <c r="MLQ35" s="733"/>
      <c r="MLR35" s="733"/>
      <c r="MLS35" s="733"/>
      <c r="MLT35" s="733"/>
      <c r="MLU35" s="733"/>
      <c r="MLV35" s="733"/>
      <c r="MLW35" s="733"/>
      <c r="MLX35" s="733"/>
      <c r="MLY35" s="733"/>
      <c r="MLZ35" s="733"/>
      <c r="MMA35" s="733"/>
      <c r="MMB35" s="733"/>
      <c r="MMC35" s="733"/>
      <c r="MMD35" s="733"/>
      <c r="MME35" s="733"/>
      <c r="MMF35" s="733"/>
      <c r="MMG35" s="733"/>
      <c r="MMH35" s="733"/>
      <c r="MMI35" s="733"/>
      <c r="MMJ35" s="733"/>
      <c r="MMK35" s="733"/>
      <c r="MML35" s="733"/>
      <c r="MMM35" s="733"/>
      <c r="MMN35" s="733"/>
      <c r="MMO35" s="733"/>
      <c r="MMP35" s="733"/>
      <c r="MMQ35" s="733"/>
      <c r="MMR35" s="733"/>
      <c r="MMS35" s="733"/>
      <c r="MMT35" s="733"/>
      <c r="MMU35" s="733"/>
      <c r="MMV35" s="733"/>
      <c r="MMW35" s="733"/>
      <c r="MMX35" s="733"/>
      <c r="MMY35" s="733"/>
      <c r="MMZ35" s="733"/>
      <c r="MNA35" s="733"/>
      <c r="MNB35" s="733"/>
      <c r="MNC35" s="733"/>
      <c r="MND35" s="733"/>
      <c r="MNE35" s="733"/>
      <c r="MNF35" s="733"/>
      <c r="MNG35" s="733"/>
      <c r="MNH35" s="733"/>
      <c r="MNI35" s="733"/>
      <c r="MNJ35" s="733"/>
      <c r="MNK35" s="733"/>
      <c r="MNL35" s="733"/>
      <c r="MNM35" s="733"/>
      <c r="MNN35" s="733"/>
      <c r="MNO35" s="733"/>
      <c r="MNP35" s="733"/>
      <c r="MNQ35" s="733"/>
      <c r="MNR35" s="733"/>
      <c r="MNS35" s="733"/>
      <c r="MNT35" s="733"/>
      <c r="MNU35" s="733"/>
      <c r="MNV35" s="733"/>
      <c r="MNW35" s="733"/>
      <c r="MNX35" s="733"/>
      <c r="MNY35" s="733"/>
      <c r="MNZ35" s="733"/>
      <c r="MOA35" s="733"/>
      <c r="MOB35" s="733"/>
      <c r="MOC35" s="733"/>
      <c r="MOD35" s="733"/>
      <c r="MOE35" s="733"/>
      <c r="MOF35" s="733"/>
      <c r="MOG35" s="733"/>
      <c r="MOH35" s="733"/>
      <c r="MOI35" s="733"/>
      <c r="MOJ35" s="733"/>
      <c r="MOK35" s="733"/>
      <c r="MOL35" s="733"/>
      <c r="MOM35" s="733"/>
      <c r="MON35" s="733"/>
      <c r="MOO35" s="733"/>
      <c r="MOP35" s="733"/>
      <c r="MOQ35" s="733"/>
      <c r="MOR35" s="733"/>
      <c r="MOS35" s="733"/>
      <c r="MOT35" s="733"/>
      <c r="MOU35" s="733"/>
      <c r="MOV35" s="733"/>
      <c r="MOW35" s="733"/>
      <c r="MOX35" s="733"/>
      <c r="MOY35" s="733"/>
      <c r="MOZ35" s="733"/>
      <c r="MPA35" s="733"/>
      <c r="MPB35" s="733"/>
      <c r="MPC35" s="733"/>
      <c r="MPD35" s="733"/>
      <c r="MPE35" s="733"/>
      <c r="MPF35" s="733"/>
      <c r="MPG35" s="733"/>
      <c r="MPH35" s="733"/>
      <c r="MPI35" s="733"/>
      <c r="MPJ35" s="733"/>
      <c r="MPK35" s="733"/>
      <c r="MPL35" s="733"/>
      <c r="MPM35" s="733"/>
      <c r="MPN35" s="733"/>
      <c r="MPO35" s="733"/>
      <c r="MPP35" s="733"/>
      <c r="MPQ35" s="733"/>
      <c r="MPR35" s="733"/>
      <c r="MPS35" s="733"/>
      <c r="MPT35" s="733"/>
      <c r="MPU35" s="733"/>
      <c r="MPV35" s="733"/>
      <c r="MPW35" s="733"/>
      <c r="MPX35" s="733"/>
      <c r="MPY35" s="733"/>
      <c r="MPZ35" s="733"/>
      <c r="MQA35" s="733"/>
      <c r="MQB35" s="733"/>
      <c r="MQC35" s="733"/>
      <c r="MQD35" s="733"/>
      <c r="MQE35" s="733"/>
      <c r="MQF35" s="733"/>
      <c r="MQG35" s="733"/>
      <c r="MQH35" s="733"/>
      <c r="MQI35" s="733"/>
      <c r="MQJ35" s="733"/>
      <c r="MQK35" s="733"/>
      <c r="MQL35" s="733"/>
      <c r="MQM35" s="733"/>
      <c r="MQN35" s="733"/>
      <c r="MQO35" s="733"/>
      <c r="MQP35" s="733"/>
      <c r="MQQ35" s="733"/>
      <c r="MQR35" s="733"/>
      <c r="MQS35" s="733"/>
      <c r="MQT35" s="733"/>
      <c r="MQU35" s="733"/>
      <c r="MQV35" s="733"/>
      <c r="MQW35" s="733"/>
      <c r="MQX35" s="733"/>
      <c r="MQY35" s="733"/>
      <c r="MQZ35" s="733"/>
      <c r="MRA35" s="733"/>
      <c r="MRB35" s="733"/>
      <c r="MRC35" s="733"/>
      <c r="MRD35" s="733"/>
      <c r="MRE35" s="733"/>
      <c r="MRF35" s="733"/>
      <c r="MRG35" s="733"/>
      <c r="MRH35" s="733"/>
      <c r="MRI35" s="733"/>
      <c r="MRJ35" s="733"/>
      <c r="MRK35" s="733"/>
      <c r="MRL35" s="733"/>
      <c r="MRM35" s="733"/>
      <c r="MRN35" s="733"/>
      <c r="MRO35" s="733"/>
      <c r="MRP35" s="733"/>
      <c r="MRQ35" s="733"/>
      <c r="MRR35" s="733"/>
      <c r="MRS35" s="733"/>
      <c r="MRT35" s="733"/>
      <c r="MRU35" s="733"/>
      <c r="MRV35" s="733"/>
      <c r="MRW35" s="733"/>
      <c r="MRX35" s="733"/>
      <c r="MRY35" s="733"/>
      <c r="MRZ35" s="733"/>
      <c r="MSA35" s="733"/>
      <c r="MSB35" s="733"/>
      <c r="MSC35" s="733"/>
      <c r="MSD35" s="733"/>
      <c r="MSE35" s="733"/>
      <c r="MSF35" s="733"/>
      <c r="MSG35" s="733"/>
      <c r="MSH35" s="733"/>
      <c r="MSI35" s="733"/>
      <c r="MSJ35" s="733"/>
      <c r="MSK35" s="733"/>
      <c r="MSL35" s="733"/>
      <c r="MSM35" s="733"/>
      <c r="MSN35" s="733"/>
      <c r="MSO35" s="733"/>
      <c r="MSP35" s="733"/>
      <c r="MSQ35" s="733"/>
      <c r="MSR35" s="733"/>
      <c r="MSS35" s="733"/>
      <c r="MST35" s="733"/>
      <c r="MSU35" s="733"/>
      <c r="MSV35" s="733"/>
      <c r="MSW35" s="733"/>
      <c r="MSX35" s="733"/>
      <c r="MSY35" s="733"/>
      <c r="MSZ35" s="733"/>
      <c r="MTA35" s="733"/>
      <c r="MTB35" s="733"/>
      <c r="MTC35" s="733"/>
      <c r="MTD35" s="733"/>
      <c r="MTE35" s="733"/>
      <c r="MTF35" s="733"/>
      <c r="MTG35" s="733"/>
      <c r="MTH35" s="733"/>
      <c r="MTI35" s="733"/>
      <c r="MTJ35" s="733"/>
      <c r="MTK35" s="733"/>
      <c r="MTL35" s="733"/>
      <c r="MTM35" s="733"/>
      <c r="MTN35" s="733"/>
      <c r="MTO35" s="733"/>
      <c r="MTP35" s="733"/>
      <c r="MTQ35" s="733"/>
      <c r="MTR35" s="733"/>
      <c r="MTS35" s="733"/>
      <c r="MTT35" s="733"/>
      <c r="MTU35" s="733"/>
      <c r="MTV35" s="733"/>
      <c r="MTW35" s="733"/>
      <c r="MTX35" s="733"/>
      <c r="MTY35" s="733"/>
      <c r="MTZ35" s="733"/>
      <c r="MUA35" s="733"/>
      <c r="MUB35" s="733"/>
      <c r="MUC35" s="733"/>
      <c r="MUD35" s="733"/>
      <c r="MUE35" s="733"/>
      <c r="MUF35" s="733"/>
      <c r="MUG35" s="733"/>
      <c r="MUH35" s="733"/>
      <c r="MUI35" s="733"/>
      <c r="MUJ35" s="733"/>
      <c r="MUK35" s="733"/>
      <c r="MUL35" s="733"/>
      <c r="MUM35" s="733"/>
      <c r="MUN35" s="733"/>
      <c r="MUO35" s="733"/>
      <c r="MUP35" s="733"/>
      <c r="MUQ35" s="733"/>
      <c r="MUR35" s="733"/>
      <c r="MUS35" s="733"/>
      <c r="MUT35" s="733"/>
      <c r="MUU35" s="733"/>
      <c r="MUV35" s="733"/>
      <c r="MUW35" s="733"/>
      <c r="MUX35" s="733"/>
      <c r="MUY35" s="733"/>
      <c r="MUZ35" s="733"/>
      <c r="MVA35" s="733"/>
      <c r="MVB35" s="733"/>
      <c r="MVC35" s="733"/>
      <c r="MVD35" s="733"/>
      <c r="MVE35" s="733"/>
      <c r="MVF35" s="733"/>
      <c r="MVG35" s="733"/>
      <c r="MVH35" s="733"/>
      <c r="MVI35" s="733"/>
      <c r="MVJ35" s="733"/>
      <c r="MVK35" s="733"/>
      <c r="MVL35" s="733"/>
      <c r="MVM35" s="733"/>
      <c r="MVN35" s="733"/>
      <c r="MVO35" s="733"/>
      <c r="MVP35" s="733"/>
      <c r="MVQ35" s="733"/>
      <c r="MVR35" s="733"/>
      <c r="MVS35" s="733"/>
      <c r="MVT35" s="733"/>
      <c r="MVU35" s="733"/>
      <c r="MVV35" s="733"/>
      <c r="MVW35" s="733"/>
      <c r="MVX35" s="733"/>
      <c r="MVY35" s="733"/>
      <c r="MVZ35" s="733"/>
      <c r="MWA35" s="733"/>
      <c r="MWB35" s="733"/>
      <c r="MWC35" s="733"/>
      <c r="MWD35" s="733"/>
      <c r="MWE35" s="733"/>
      <c r="MWF35" s="733"/>
      <c r="MWG35" s="733"/>
      <c r="MWH35" s="733"/>
      <c r="MWI35" s="733"/>
      <c r="MWJ35" s="733"/>
      <c r="MWK35" s="733"/>
      <c r="MWL35" s="733"/>
      <c r="MWM35" s="733"/>
      <c r="MWN35" s="733"/>
      <c r="MWO35" s="733"/>
      <c r="MWP35" s="733"/>
      <c r="MWQ35" s="733"/>
      <c r="MWR35" s="733"/>
      <c r="MWS35" s="733"/>
      <c r="MWT35" s="733"/>
      <c r="MWU35" s="733"/>
      <c r="MWV35" s="733"/>
      <c r="MWW35" s="733"/>
      <c r="MWX35" s="733"/>
      <c r="MWY35" s="733"/>
      <c r="MWZ35" s="733"/>
      <c r="MXA35" s="733"/>
      <c r="MXB35" s="733"/>
      <c r="MXC35" s="733"/>
      <c r="MXD35" s="733"/>
      <c r="MXE35" s="733"/>
      <c r="MXF35" s="733"/>
      <c r="MXG35" s="733"/>
      <c r="MXH35" s="733"/>
      <c r="MXI35" s="733"/>
      <c r="MXJ35" s="733"/>
      <c r="MXK35" s="733"/>
      <c r="MXL35" s="733"/>
      <c r="MXM35" s="733"/>
      <c r="MXN35" s="733"/>
      <c r="MXO35" s="733"/>
      <c r="MXP35" s="733"/>
      <c r="MXQ35" s="733"/>
      <c r="MXR35" s="733"/>
      <c r="MXS35" s="733"/>
      <c r="MXT35" s="733"/>
      <c r="MXU35" s="733"/>
      <c r="MXV35" s="733"/>
      <c r="MXW35" s="733"/>
      <c r="MXX35" s="733"/>
      <c r="MXY35" s="733"/>
      <c r="MXZ35" s="733"/>
      <c r="MYA35" s="733"/>
      <c r="MYB35" s="733"/>
      <c r="MYC35" s="733"/>
      <c r="MYD35" s="733"/>
      <c r="MYE35" s="733"/>
      <c r="MYF35" s="733"/>
      <c r="MYG35" s="733"/>
      <c r="MYH35" s="733"/>
      <c r="MYI35" s="733"/>
      <c r="MYJ35" s="733"/>
      <c r="MYK35" s="733"/>
      <c r="MYL35" s="733"/>
      <c r="MYM35" s="733"/>
      <c r="MYN35" s="733"/>
      <c r="MYO35" s="733"/>
      <c r="MYP35" s="733"/>
      <c r="MYQ35" s="733"/>
      <c r="MYR35" s="733"/>
      <c r="MYS35" s="733"/>
      <c r="MYT35" s="733"/>
      <c r="MYU35" s="733"/>
      <c r="MYV35" s="733"/>
      <c r="MYW35" s="733"/>
      <c r="MYX35" s="733"/>
      <c r="MYY35" s="733"/>
      <c r="MYZ35" s="733"/>
      <c r="MZA35" s="733"/>
      <c r="MZB35" s="733"/>
      <c r="MZC35" s="733"/>
      <c r="MZD35" s="733"/>
      <c r="MZE35" s="733"/>
      <c r="MZF35" s="733"/>
      <c r="MZG35" s="733"/>
      <c r="MZH35" s="733"/>
      <c r="MZI35" s="733"/>
      <c r="MZJ35" s="733"/>
      <c r="MZK35" s="733"/>
      <c r="MZL35" s="733"/>
      <c r="MZM35" s="733"/>
      <c r="MZN35" s="733"/>
      <c r="MZO35" s="733"/>
      <c r="MZP35" s="733"/>
      <c r="MZQ35" s="733"/>
      <c r="MZR35" s="733"/>
      <c r="MZS35" s="733"/>
      <c r="MZT35" s="733"/>
      <c r="MZU35" s="733"/>
      <c r="MZV35" s="733"/>
      <c r="MZW35" s="733"/>
      <c r="MZX35" s="733"/>
      <c r="MZY35" s="733"/>
      <c r="MZZ35" s="733"/>
      <c r="NAA35" s="733"/>
      <c r="NAB35" s="733"/>
      <c r="NAC35" s="733"/>
      <c r="NAD35" s="733"/>
      <c r="NAE35" s="733"/>
      <c r="NAF35" s="733"/>
      <c r="NAG35" s="733"/>
      <c r="NAH35" s="733"/>
      <c r="NAI35" s="733"/>
      <c r="NAJ35" s="733"/>
      <c r="NAK35" s="733"/>
      <c r="NAL35" s="733"/>
      <c r="NAM35" s="733"/>
      <c r="NAN35" s="733"/>
      <c r="NAO35" s="733"/>
      <c r="NAP35" s="733"/>
      <c r="NAQ35" s="733"/>
      <c r="NAR35" s="733"/>
      <c r="NAS35" s="733"/>
      <c r="NAT35" s="733"/>
      <c r="NAU35" s="733"/>
      <c r="NAV35" s="733"/>
      <c r="NAW35" s="733"/>
      <c r="NAX35" s="733"/>
      <c r="NAY35" s="733"/>
      <c r="NAZ35" s="733"/>
      <c r="NBA35" s="733"/>
      <c r="NBB35" s="733"/>
      <c r="NBC35" s="733"/>
      <c r="NBD35" s="733"/>
      <c r="NBE35" s="733"/>
      <c r="NBF35" s="733"/>
      <c r="NBG35" s="733"/>
      <c r="NBH35" s="733"/>
      <c r="NBI35" s="733"/>
      <c r="NBJ35" s="733"/>
      <c r="NBK35" s="733"/>
      <c r="NBL35" s="733"/>
      <c r="NBM35" s="733"/>
      <c r="NBN35" s="733"/>
      <c r="NBO35" s="733"/>
      <c r="NBP35" s="733"/>
      <c r="NBQ35" s="733"/>
      <c r="NBR35" s="733"/>
      <c r="NBS35" s="733"/>
      <c r="NBT35" s="733"/>
      <c r="NBU35" s="733"/>
      <c r="NBV35" s="733"/>
      <c r="NBW35" s="733"/>
      <c r="NBX35" s="733"/>
      <c r="NBY35" s="733"/>
      <c r="NBZ35" s="733"/>
      <c r="NCA35" s="733"/>
      <c r="NCB35" s="733"/>
      <c r="NCC35" s="733"/>
      <c r="NCD35" s="733"/>
      <c r="NCE35" s="733"/>
      <c r="NCF35" s="733"/>
      <c r="NCG35" s="733"/>
      <c r="NCH35" s="733"/>
      <c r="NCI35" s="733"/>
      <c r="NCJ35" s="733"/>
      <c r="NCK35" s="733"/>
      <c r="NCL35" s="733"/>
      <c r="NCM35" s="733"/>
      <c r="NCN35" s="733"/>
      <c r="NCO35" s="733"/>
      <c r="NCP35" s="733"/>
      <c r="NCQ35" s="733"/>
      <c r="NCR35" s="733"/>
      <c r="NCS35" s="733"/>
      <c r="NCT35" s="733"/>
      <c r="NCU35" s="733"/>
      <c r="NCV35" s="733"/>
      <c r="NCW35" s="733"/>
      <c r="NCX35" s="733"/>
      <c r="NCY35" s="733"/>
      <c r="NCZ35" s="733"/>
      <c r="NDA35" s="733"/>
      <c r="NDB35" s="733"/>
      <c r="NDC35" s="733"/>
      <c r="NDD35" s="733"/>
      <c r="NDE35" s="733"/>
      <c r="NDF35" s="733"/>
      <c r="NDG35" s="733"/>
      <c r="NDH35" s="733"/>
      <c r="NDI35" s="733"/>
      <c r="NDJ35" s="733"/>
      <c r="NDK35" s="733"/>
      <c r="NDL35" s="733"/>
      <c r="NDM35" s="733"/>
      <c r="NDN35" s="733"/>
      <c r="NDO35" s="733"/>
      <c r="NDP35" s="733"/>
      <c r="NDQ35" s="733"/>
      <c r="NDR35" s="733"/>
      <c r="NDS35" s="733"/>
      <c r="NDT35" s="733"/>
      <c r="NDU35" s="733"/>
      <c r="NDV35" s="733"/>
      <c r="NDW35" s="733"/>
      <c r="NDX35" s="733"/>
      <c r="NDY35" s="733"/>
      <c r="NDZ35" s="733"/>
      <c r="NEA35" s="733"/>
      <c r="NEB35" s="733"/>
      <c r="NEC35" s="733"/>
      <c r="NED35" s="733"/>
      <c r="NEE35" s="733"/>
      <c r="NEF35" s="733"/>
      <c r="NEG35" s="733"/>
      <c r="NEH35" s="733"/>
      <c r="NEI35" s="733"/>
      <c r="NEJ35" s="733"/>
      <c r="NEK35" s="733"/>
      <c r="NEL35" s="733"/>
      <c r="NEM35" s="733"/>
      <c r="NEN35" s="733"/>
      <c r="NEO35" s="733"/>
      <c r="NEP35" s="733"/>
      <c r="NEQ35" s="733"/>
      <c r="NER35" s="733"/>
      <c r="NES35" s="733"/>
      <c r="NET35" s="733"/>
      <c r="NEU35" s="733"/>
      <c r="NEV35" s="733"/>
      <c r="NEW35" s="733"/>
      <c r="NEX35" s="733"/>
      <c r="NEY35" s="733"/>
      <c r="NEZ35" s="733"/>
      <c r="NFA35" s="733"/>
      <c r="NFB35" s="733"/>
      <c r="NFC35" s="733"/>
      <c r="NFD35" s="733"/>
      <c r="NFE35" s="733"/>
      <c r="NFF35" s="733"/>
      <c r="NFG35" s="733"/>
      <c r="NFH35" s="733"/>
      <c r="NFI35" s="733"/>
      <c r="NFJ35" s="733"/>
      <c r="NFK35" s="733"/>
      <c r="NFL35" s="733"/>
      <c r="NFM35" s="733"/>
      <c r="NFN35" s="733"/>
      <c r="NFO35" s="733"/>
      <c r="NFP35" s="733"/>
      <c r="NFQ35" s="733"/>
      <c r="NFR35" s="733"/>
      <c r="NFS35" s="733"/>
      <c r="NFT35" s="733"/>
      <c r="NFU35" s="733"/>
      <c r="NFV35" s="733"/>
      <c r="NFW35" s="733"/>
      <c r="NFX35" s="733"/>
      <c r="NFY35" s="733"/>
      <c r="NFZ35" s="733"/>
      <c r="NGA35" s="733"/>
      <c r="NGB35" s="733"/>
      <c r="NGC35" s="733"/>
      <c r="NGD35" s="733"/>
      <c r="NGE35" s="733"/>
      <c r="NGF35" s="733"/>
      <c r="NGG35" s="733"/>
      <c r="NGH35" s="733"/>
      <c r="NGI35" s="733"/>
      <c r="NGJ35" s="733"/>
      <c r="NGK35" s="733"/>
      <c r="NGL35" s="733"/>
      <c r="NGM35" s="733"/>
      <c r="NGN35" s="733"/>
      <c r="NGO35" s="733"/>
      <c r="NGP35" s="733"/>
      <c r="NGQ35" s="733"/>
      <c r="NGR35" s="733"/>
      <c r="NGS35" s="733"/>
      <c r="NGT35" s="733"/>
      <c r="NGU35" s="733"/>
      <c r="NGV35" s="733"/>
      <c r="NGW35" s="733"/>
      <c r="NGX35" s="733"/>
      <c r="NGY35" s="733"/>
      <c r="NGZ35" s="733"/>
      <c r="NHA35" s="733"/>
      <c r="NHB35" s="733"/>
      <c r="NHC35" s="733"/>
      <c r="NHD35" s="733"/>
      <c r="NHE35" s="733"/>
      <c r="NHF35" s="733"/>
      <c r="NHG35" s="733"/>
      <c r="NHH35" s="733"/>
      <c r="NHI35" s="733"/>
      <c r="NHJ35" s="733"/>
      <c r="NHK35" s="733"/>
      <c r="NHL35" s="733"/>
      <c r="NHM35" s="733"/>
      <c r="NHN35" s="733"/>
      <c r="NHO35" s="733"/>
      <c r="NHP35" s="733"/>
      <c r="NHQ35" s="733"/>
      <c r="NHR35" s="733"/>
      <c r="NHS35" s="733"/>
      <c r="NHT35" s="733"/>
      <c r="NHU35" s="733"/>
      <c r="NHV35" s="733"/>
      <c r="NHW35" s="733"/>
      <c r="NHX35" s="733"/>
      <c r="NHY35" s="733"/>
      <c r="NHZ35" s="733"/>
      <c r="NIA35" s="733"/>
      <c r="NIB35" s="733"/>
      <c r="NIC35" s="733"/>
      <c r="NID35" s="733"/>
      <c r="NIE35" s="733"/>
      <c r="NIF35" s="733"/>
      <c r="NIG35" s="733"/>
      <c r="NIH35" s="733"/>
      <c r="NII35" s="733"/>
      <c r="NIJ35" s="733"/>
      <c r="NIK35" s="733"/>
      <c r="NIL35" s="733"/>
      <c r="NIM35" s="733"/>
      <c r="NIN35" s="733"/>
      <c r="NIO35" s="733"/>
      <c r="NIP35" s="733"/>
      <c r="NIQ35" s="733"/>
      <c r="NIR35" s="733"/>
      <c r="NIS35" s="733"/>
      <c r="NIT35" s="733"/>
      <c r="NIU35" s="733"/>
      <c r="NIV35" s="733"/>
      <c r="NIW35" s="733"/>
      <c r="NIX35" s="733"/>
      <c r="NIY35" s="733"/>
      <c r="NIZ35" s="733"/>
      <c r="NJA35" s="733"/>
      <c r="NJB35" s="733"/>
      <c r="NJC35" s="733"/>
      <c r="NJD35" s="733"/>
      <c r="NJE35" s="733"/>
      <c r="NJF35" s="733"/>
      <c r="NJG35" s="733"/>
      <c r="NJH35" s="733"/>
      <c r="NJI35" s="733"/>
      <c r="NJJ35" s="733"/>
      <c r="NJK35" s="733"/>
      <c r="NJL35" s="733"/>
      <c r="NJM35" s="733"/>
      <c r="NJN35" s="733"/>
      <c r="NJO35" s="733"/>
      <c r="NJP35" s="733"/>
      <c r="NJQ35" s="733"/>
      <c r="NJR35" s="733"/>
      <c r="NJS35" s="733"/>
      <c r="NJT35" s="733"/>
      <c r="NJU35" s="733"/>
      <c r="NJV35" s="733"/>
      <c r="NJW35" s="733"/>
      <c r="NJX35" s="733"/>
      <c r="NJY35" s="733"/>
      <c r="NJZ35" s="733"/>
      <c r="NKA35" s="733"/>
      <c r="NKB35" s="733"/>
      <c r="NKC35" s="733"/>
      <c r="NKD35" s="733"/>
      <c r="NKE35" s="733"/>
      <c r="NKF35" s="733"/>
      <c r="NKG35" s="733"/>
      <c r="NKH35" s="733"/>
      <c r="NKI35" s="733"/>
      <c r="NKJ35" s="733"/>
      <c r="NKK35" s="733"/>
      <c r="NKL35" s="733"/>
      <c r="NKM35" s="733"/>
      <c r="NKN35" s="733"/>
      <c r="NKO35" s="733"/>
      <c r="NKP35" s="733"/>
      <c r="NKQ35" s="733"/>
      <c r="NKR35" s="733"/>
      <c r="NKS35" s="733"/>
      <c r="NKT35" s="733"/>
      <c r="NKU35" s="733"/>
      <c r="NKV35" s="733"/>
      <c r="NKW35" s="733"/>
      <c r="NKX35" s="733"/>
      <c r="NKY35" s="733"/>
      <c r="NKZ35" s="733"/>
      <c r="NLA35" s="733"/>
      <c r="NLB35" s="733"/>
      <c r="NLC35" s="733"/>
      <c r="NLD35" s="733"/>
      <c r="NLE35" s="733"/>
      <c r="NLF35" s="733"/>
      <c r="NLG35" s="733"/>
      <c r="NLH35" s="733"/>
      <c r="NLI35" s="733"/>
      <c r="NLJ35" s="733"/>
      <c r="NLK35" s="733"/>
      <c r="NLL35" s="733"/>
      <c r="NLM35" s="733"/>
      <c r="NLN35" s="733"/>
      <c r="NLO35" s="733"/>
      <c r="NLP35" s="733"/>
      <c r="NLQ35" s="733"/>
      <c r="NLR35" s="733"/>
      <c r="NLS35" s="733"/>
      <c r="NLT35" s="733"/>
      <c r="NLU35" s="733"/>
      <c r="NLV35" s="733"/>
      <c r="NLW35" s="733"/>
      <c r="NLX35" s="733"/>
      <c r="NLY35" s="733"/>
      <c r="NLZ35" s="733"/>
      <c r="NMA35" s="733"/>
      <c r="NMB35" s="733"/>
      <c r="NMC35" s="733"/>
      <c r="NMD35" s="733"/>
      <c r="NME35" s="733"/>
      <c r="NMF35" s="733"/>
      <c r="NMG35" s="733"/>
      <c r="NMH35" s="733"/>
      <c r="NMI35" s="733"/>
      <c r="NMJ35" s="733"/>
      <c r="NMK35" s="733"/>
      <c r="NML35" s="733"/>
      <c r="NMM35" s="733"/>
      <c r="NMN35" s="733"/>
      <c r="NMO35" s="733"/>
      <c r="NMP35" s="733"/>
      <c r="NMQ35" s="733"/>
      <c r="NMR35" s="733"/>
      <c r="NMS35" s="733"/>
      <c r="NMT35" s="733"/>
      <c r="NMU35" s="733"/>
      <c r="NMV35" s="733"/>
      <c r="NMW35" s="733"/>
      <c r="NMX35" s="733"/>
      <c r="NMY35" s="733"/>
      <c r="NMZ35" s="733"/>
      <c r="NNA35" s="733"/>
      <c r="NNB35" s="733"/>
      <c r="NNC35" s="733"/>
      <c r="NND35" s="733"/>
      <c r="NNE35" s="733"/>
      <c r="NNF35" s="733"/>
      <c r="NNG35" s="733"/>
      <c r="NNH35" s="733"/>
      <c r="NNI35" s="733"/>
      <c r="NNJ35" s="733"/>
      <c r="NNK35" s="733"/>
      <c r="NNL35" s="733"/>
      <c r="NNM35" s="733"/>
      <c r="NNN35" s="733"/>
      <c r="NNO35" s="733"/>
      <c r="NNP35" s="733"/>
      <c r="NNQ35" s="733"/>
      <c r="NNR35" s="733"/>
      <c r="NNS35" s="733"/>
      <c r="NNT35" s="733"/>
      <c r="NNU35" s="733"/>
      <c r="NNV35" s="733"/>
      <c r="NNW35" s="733"/>
      <c r="NNX35" s="733"/>
      <c r="NNY35" s="733"/>
      <c r="NNZ35" s="733"/>
      <c r="NOA35" s="733"/>
      <c r="NOB35" s="733"/>
      <c r="NOC35" s="733"/>
      <c r="NOD35" s="733"/>
      <c r="NOE35" s="733"/>
      <c r="NOF35" s="733"/>
      <c r="NOG35" s="733"/>
      <c r="NOH35" s="733"/>
      <c r="NOI35" s="733"/>
      <c r="NOJ35" s="733"/>
      <c r="NOK35" s="733"/>
      <c r="NOL35" s="733"/>
      <c r="NOM35" s="733"/>
      <c r="NON35" s="733"/>
      <c r="NOO35" s="733"/>
      <c r="NOP35" s="733"/>
      <c r="NOQ35" s="733"/>
      <c r="NOR35" s="733"/>
      <c r="NOS35" s="733"/>
      <c r="NOT35" s="733"/>
      <c r="NOU35" s="733"/>
      <c r="NOV35" s="733"/>
      <c r="NOW35" s="733"/>
      <c r="NOX35" s="733"/>
      <c r="NOY35" s="733"/>
      <c r="NOZ35" s="733"/>
      <c r="NPA35" s="733"/>
      <c r="NPB35" s="733"/>
      <c r="NPC35" s="733"/>
      <c r="NPD35" s="733"/>
      <c r="NPE35" s="733"/>
      <c r="NPF35" s="733"/>
      <c r="NPG35" s="733"/>
      <c r="NPH35" s="733"/>
      <c r="NPI35" s="733"/>
      <c r="NPJ35" s="733"/>
      <c r="NPK35" s="733"/>
      <c r="NPL35" s="733"/>
      <c r="NPM35" s="733"/>
      <c r="NPN35" s="733"/>
      <c r="NPO35" s="733"/>
      <c r="NPP35" s="733"/>
      <c r="NPQ35" s="733"/>
      <c r="NPR35" s="733"/>
      <c r="NPS35" s="733"/>
      <c r="NPT35" s="733"/>
      <c r="NPU35" s="733"/>
      <c r="NPV35" s="733"/>
      <c r="NPW35" s="733"/>
      <c r="NPX35" s="733"/>
      <c r="NPY35" s="733"/>
      <c r="NPZ35" s="733"/>
      <c r="NQA35" s="733"/>
      <c r="NQB35" s="733"/>
      <c r="NQC35" s="733"/>
      <c r="NQD35" s="733"/>
      <c r="NQE35" s="733"/>
      <c r="NQF35" s="733"/>
      <c r="NQG35" s="733"/>
      <c r="NQH35" s="733"/>
      <c r="NQI35" s="733"/>
      <c r="NQJ35" s="733"/>
      <c r="NQK35" s="733"/>
      <c r="NQL35" s="733"/>
      <c r="NQM35" s="733"/>
      <c r="NQN35" s="733"/>
      <c r="NQO35" s="733"/>
      <c r="NQP35" s="733"/>
      <c r="NQQ35" s="733"/>
      <c r="NQR35" s="733"/>
      <c r="NQS35" s="733"/>
      <c r="NQT35" s="733"/>
      <c r="NQU35" s="733"/>
      <c r="NQV35" s="733"/>
      <c r="NQW35" s="733"/>
      <c r="NQX35" s="733"/>
      <c r="NQY35" s="733"/>
      <c r="NQZ35" s="733"/>
      <c r="NRA35" s="733"/>
      <c r="NRB35" s="733"/>
      <c r="NRC35" s="733"/>
      <c r="NRD35" s="733"/>
      <c r="NRE35" s="733"/>
      <c r="NRF35" s="733"/>
      <c r="NRG35" s="733"/>
      <c r="NRH35" s="733"/>
      <c r="NRI35" s="733"/>
      <c r="NRJ35" s="733"/>
      <c r="NRK35" s="733"/>
      <c r="NRL35" s="733"/>
      <c r="NRM35" s="733"/>
      <c r="NRN35" s="733"/>
      <c r="NRO35" s="733"/>
      <c r="NRP35" s="733"/>
      <c r="NRQ35" s="733"/>
      <c r="NRR35" s="733"/>
      <c r="NRS35" s="733"/>
      <c r="NRT35" s="733"/>
      <c r="NRU35" s="733"/>
      <c r="NRV35" s="733"/>
      <c r="NRW35" s="733"/>
      <c r="NRX35" s="733"/>
      <c r="NRY35" s="733"/>
      <c r="NRZ35" s="733"/>
      <c r="NSA35" s="733"/>
      <c r="NSB35" s="733"/>
      <c r="NSC35" s="733"/>
      <c r="NSD35" s="733"/>
      <c r="NSE35" s="733"/>
      <c r="NSF35" s="733"/>
      <c r="NSG35" s="733"/>
      <c r="NSH35" s="733"/>
      <c r="NSI35" s="733"/>
      <c r="NSJ35" s="733"/>
      <c r="NSK35" s="733"/>
      <c r="NSL35" s="733"/>
      <c r="NSM35" s="733"/>
      <c r="NSN35" s="733"/>
      <c r="NSO35" s="733"/>
      <c r="NSP35" s="733"/>
      <c r="NSQ35" s="733"/>
      <c r="NSR35" s="733"/>
      <c r="NSS35" s="733"/>
      <c r="NST35" s="733"/>
      <c r="NSU35" s="733"/>
      <c r="NSV35" s="733"/>
      <c r="NSW35" s="733"/>
      <c r="NSX35" s="733"/>
      <c r="NSY35" s="733"/>
      <c r="NSZ35" s="733"/>
      <c r="NTA35" s="733"/>
      <c r="NTB35" s="733"/>
      <c r="NTC35" s="733"/>
      <c r="NTD35" s="733"/>
      <c r="NTE35" s="733"/>
      <c r="NTF35" s="733"/>
      <c r="NTG35" s="733"/>
      <c r="NTH35" s="733"/>
      <c r="NTI35" s="733"/>
      <c r="NTJ35" s="733"/>
      <c r="NTK35" s="733"/>
      <c r="NTL35" s="733"/>
      <c r="NTM35" s="733"/>
      <c r="NTN35" s="733"/>
      <c r="NTO35" s="733"/>
      <c r="NTP35" s="733"/>
      <c r="NTQ35" s="733"/>
      <c r="NTR35" s="733"/>
      <c r="NTS35" s="733"/>
      <c r="NTT35" s="733"/>
      <c r="NTU35" s="733"/>
      <c r="NTV35" s="733"/>
      <c r="NTW35" s="733"/>
      <c r="NTX35" s="733"/>
      <c r="NTY35" s="733"/>
      <c r="NTZ35" s="733"/>
      <c r="NUA35" s="733"/>
      <c r="NUB35" s="733"/>
      <c r="NUC35" s="733"/>
      <c r="NUD35" s="733"/>
      <c r="NUE35" s="733"/>
      <c r="NUF35" s="733"/>
      <c r="NUG35" s="733"/>
      <c r="NUH35" s="733"/>
      <c r="NUI35" s="733"/>
      <c r="NUJ35" s="733"/>
      <c r="NUK35" s="733"/>
      <c r="NUL35" s="733"/>
      <c r="NUM35" s="733"/>
      <c r="NUN35" s="733"/>
      <c r="NUO35" s="733"/>
      <c r="NUP35" s="733"/>
      <c r="NUQ35" s="733"/>
      <c r="NUR35" s="733"/>
      <c r="NUS35" s="733"/>
      <c r="NUT35" s="733"/>
      <c r="NUU35" s="733"/>
      <c r="NUV35" s="733"/>
      <c r="NUW35" s="733"/>
      <c r="NUX35" s="733"/>
      <c r="NUY35" s="733"/>
      <c r="NUZ35" s="733"/>
      <c r="NVA35" s="733"/>
      <c r="NVB35" s="733"/>
      <c r="NVC35" s="733"/>
      <c r="NVD35" s="733"/>
      <c r="NVE35" s="733"/>
      <c r="NVF35" s="733"/>
      <c r="NVG35" s="733"/>
      <c r="NVH35" s="733"/>
      <c r="NVI35" s="733"/>
      <c r="NVJ35" s="733"/>
      <c r="NVK35" s="733"/>
      <c r="NVL35" s="733"/>
      <c r="NVM35" s="733"/>
      <c r="NVN35" s="733"/>
      <c r="NVO35" s="733"/>
      <c r="NVP35" s="733"/>
      <c r="NVQ35" s="733"/>
      <c r="NVR35" s="733"/>
      <c r="NVS35" s="733"/>
      <c r="NVT35" s="733"/>
      <c r="NVU35" s="733"/>
      <c r="NVV35" s="733"/>
      <c r="NVW35" s="733"/>
      <c r="NVX35" s="733"/>
      <c r="NVY35" s="733"/>
      <c r="NVZ35" s="733"/>
      <c r="NWA35" s="733"/>
      <c r="NWB35" s="733"/>
      <c r="NWC35" s="733"/>
      <c r="NWD35" s="733"/>
      <c r="NWE35" s="733"/>
      <c r="NWF35" s="733"/>
      <c r="NWG35" s="733"/>
      <c r="NWH35" s="733"/>
      <c r="NWI35" s="733"/>
      <c r="NWJ35" s="733"/>
      <c r="NWK35" s="733"/>
      <c r="NWL35" s="733"/>
      <c r="NWM35" s="733"/>
      <c r="NWN35" s="733"/>
      <c r="NWO35" s="733"/>
      <c r="NWP35" s="733"/>
      <c r="NWQ35" s="733"/>
      <c r="NWR35" s="733"/>
      <c r="NWS35" s="733"/>
      <c r="NWT35" s="733"/>
      <c r="NWU35" s="733"/>
      <c r="NWV35" s="733"/>
      <c r="NWW35" s="733"/>
      <c r="NWX35" s="733"/>
      <c r="NWY35" s="733"/>
      <c r="NWZ35" s="733"/>
      <c r="NXA35" s="733"/>
      <c r="NXB35" s="733"/>
      <c r="NXC35" s="733"/>
      <c r="NXD35" s="733"/>
      <c r="NXE35" s="733"/>
      <c r="NXF35" s="733"/>
      <c r="NXG35" s="733"/>
      <c r="NXH35" s="733"/>
      <c r="NXI35" s="733"/>
      <c r="NXJ35" s="733"/>
      <c r="NXK35" s="733"/>
      <c r="NXL35" s="733"/>
      <c r="NXM35" s="733"/>
      <c r="NXN35" s="733"/>
      <c r="NXO35" s="733"/>
      <c r="NXP35" s="733"/>
      <c r="NXQ35" s="733"/>
      <c r="NXR35" s="733"/>
      <c r="NXS35" s="733"/>
      <c r="NXT35" s="733"/>
      <c r="NXU35" s="733"/>
      <c r="NXV35" s="733"/>
      <c r="NXW35" s="733"/>
      <c r="NXX35" s="733"/>
      <c r="NXY35" s="733"/>
      <c r="NXZ35" s="733"/>
      <c r="NYA35" s="733"/>
      <c r="NYB35" s="733"/>
      <c r="NYC35" s="733"/>
      <c r="NYD35" s="733"/>
      <c r="NYE35" s="733"/>
      <c r="NYF35" s="733"/>
      <c r="NYG35" s="733"/>
      <c r="NYH35" s="733"/>
      <c r="NYI35" s="733"/>
      <c r="NYJ35" s="733"/>
      <c r="NYK35" s="733"/>
      <c r="NYL35" s="733"/>
      <c r="NYM35" s="733"/>
      <c r="NYN35" s="733"/>
      <c r="NYO35" s="733"/>
      <c r="NYP35" s="733"/>
      <c r="NYQ35" s="733"/>
      <c r="NYR35" s="733"/>
      <c r="NYS35" s="733"/>
      <c r="NYT35" s="733"/>
      <c r="NYU35" s="733"/>
      <c r="NYV35" s="733"/>
      <c r="NYW35" s="733"/>
      <c r="NYX35" s="733"/>
      <c r="NYY35" s="733"/>
      <c r="NYZ35" s="733"/>
      <c r="NZA35" s="733"/>
      <c r="NZB35" s="733"/>
      <c r="NZC35" s="733"/>
      <c r="NZD35" s="733"/>
      <c r="NZE35" s="733"/>
      <c r="NZF35" s="733"/>
      <c r="NZG35" s="733"/>
      <c r="NZH35" s="733"/>
      <c r="NZI35" s="733"/>
      <c r="NZJ35" s="733"/>
      <c r="NZK35" s="733"/>
      <c r="NZL35" s="733"/>
      <c r="NZM35" s="733"/>
      <c r="NZN35" s="733"/>
      <c r="NZO35" s="733"/>
      <c r="NZP35" s="733"/>
      <c r="NZQ35" s="733"/>
      <c r="NZR35" s="733"/>
      <c r="NZS35" s="733"/>
      <c r="NZT35" s="733"/>
      <c r="NZU35" s="733"/>
      <c r="NZV35" s="733"/>
      <c r="NZW35" s="733"/>
      <c r="NZX35" s="733"/>
      <c r="NZY35" s="733"/>
      <c r="NZZ35" s="733"/>
      <c r="OAA35" s="733"/>
      <c r="OAB35" s="733"/>
      <c r="OAC35" s="733"/>
      <c r="OAD35" s="733"/>
      <c r="OAE35" s="733"/>
      <c r="OAF35" s="733"/>
      <c r="OAG35" s="733"/>
      <c r="OAH35" s="733"/>
      <c r="OAI35" s="733"/>
      <c r="OAJ35" s="733"/>
      <c r="OAK35" s="733"/>
      <c r="OAL35" s="733"/>
      <c r="OAM35" s="733"/>
      <c r="OAN35" s="733"/>
      <c r="OAO35" s="733"/>
      <c r="OAP35" s="733"/>
      <c r="OAQ35" s="733"/>
      <c r="OAR35" s="733"/>
      <c r="OAS35" s="733"/>
      <c r="OAT35" s="733"/>
      <c r="OAU35" s="733"/>
      <c r="OAV35" s="733"/>
      <c r="OAW35" s="733"/>
      <c r="OAX35" s="733"/>
      <c r="OAY35" s="733"/>
      <c r="OAZ35" s="733"/>
      <c r="OBA35" s="733"/>
      <c r="OBB35" s="733"/>
      <c r="OBC35" s="733"/>
      <c r="OBD35" s="733"/>
      <c r="OBE35" s="733"/>
      <c r="OBF35" s="733"/>
      <c r="OBG35" s="733"/>
      <c r="OBH35" s="733"/>
      <c r="OBI35" s="733"/>
      <c r="OBJ35" s="733"/>
      <c r="OBK35" s="733"/>
      <c r="OBL35" s="733"/>
      <c r="OBM35" s="733"/>
      <c r="OBN35" s="733"/>
      <c r="OBO35" s="733"/>
      <c r="OBP35" s="733"/>
      <c r="OBQ35" s="733"/>
      <c r="OBR35" s="733"/>
      <c r="OBS35" s="733"/>
      <c r="OBT35" s="733"/>
      <c r="OBU35" s="733"/>
      <c r="OBV35" s="733"/>
      <c r="OBW35" s="733"/>
      <c r="OBX35" s="733"/>
      <c r="OBY35" s="733"/>
      <c r="OBZ35" s="733"/>
      <c r="OCA35" s="733"/>
      <c r="OCB35" s="733"/>
      <c r="OCC35" s="733"/>
      <c r="OCD35" s="733"/>
      <c r="OCE35" s="733"/>
      <c r="OCF35" s="733"/>
      <c r="OCG35" s="733"/>
      <c r="OCH35" s="733"/>
      <c r="OCI35" s="733"/>
      <c r="OCJ35" s="733"/>
      <c r="OCK35" s="733"/>
      <c r="OCL35" s="733"/>
      <c r="OCM35" s="733"/>
      <c r="OCN35" s="733"/>
      <c r="OCO35" s="733"/>
      <c r="OCP35" s="733"/>
      <c r="OCQ35" s="733"/>
      <c r="OCR35" s="733"/>
      <c r="OCS35" s="733"/>
      <c r="OCT35" s="733"/>
      <c r="OCU35" s="733"/>
      <c r="OCV35" s="733"/>
      <c r="OCW35" s="733"/>
      <c r="OCX35" s="733"/>
      <c r="OCY35" s="733"/>
      <c r="OCZ35" s="733"/>
      <c r="ODA35" s="733"/>
      <c r="ODB35" s="733"/>
      <c r="ODC35" s="733"/>
      <c r="ODD35" s="733"/>
      <c r="ODE35" s="733"/>
      <c r="ODF35" s="733"/>
      <c r="ODG35" s="733"/>
      <c r="ODH35" s="733"/>
      <c r="ODI35" s="733"/>
      <c r="ODJ35" s="733"/>
      <c r="ODK35" s="733"/>
      <c r="ODL35" s="733"/>
      <c r="ODM35" s="733"/>
      <c r="ODN35" s="733"/>
      <c r="ODO35" s="733"/>
      <c r="ODP35" s="733"/>
      <c r="ODQ35" s="733"/>
      <c r="ODR35" s="733"/>
      <c r="ODS35" s="733"/>
      <c r="ODT35" s="733"/>
      <c r="ODU35" s="733"/>
      <c r="ODV35" s="733"/>
      <c r="ODW35" s="733"/>
      <c r="ODX35" s="733"/>
      <c r="ODY35" s="733"/>
      <c r="ODZ35" s="733"/>
      <c r="OEA35" s="733"/>
      <c r="OEB35" s="733"/>
      <c r="OEC35" s="733"/>
      <c r="OED35" s="733"/>
      <c r="OEE35" s="733"/>
      <c r="OEF35" s="733"/>
      <c r="OEG35" s="733"/>
      <c r="OEH35" s="733"/>
      <c r="OEI35" s="733"/>
      <c r="OEJ35" s="733"/>
      <c r="OEK35" s="733"/>
      <c r="OEL35" s="733"/>
      <c r="OEM35" s="733"/>
      <c r="OEN35" s="733"/>
      <c r="OEO35" s="733"/>
      <c r="OEP35" s="733"/>
      <c r="OEQ35" s="733"/>
      <c r="OER35" s="733"/>
      <c r="OES35" s="733"/>
      <c r="OET35" s="733"/>
      <c r="OEU35" s="733"/>
      <c r="OEV35" s="733"/>
      <c r="OEW35" s="733"/>
      <c r="OEX35" s="733"/>
      <c r="OEY35" s="733"/>
      <c r="OEZ35" s="733"/>
      <c r="OFA35" s="733"/>
      <c r="OFB35" s="733"/>
      <c r="OFC35" s="733"/>
      <c r="OFD35" s="733"/>
      <c r="OFE35" s="733"/>
      <c r="OFF35" s="733"/>
      <c r="OFG35" s="733"/>
      <c r="OFH35" s="733"/>
      <c r="OFI35" s="733"/>
      <c r="OFJ35" s="733"/>
      <c r="OFK35" s="733"/>
      <c r="OFL35" s="733"/>
      <c r="OFM35" s="733"/>
      <c r="OFN35" s="733"/>
      <c r="OFO35" s="733"/>
      <c r="OFP35" s="733"/>
      <c r="OFQ35" s="733"/>
      <c r="OFR35" s="733"/>
      <c r="OFS35" s="733"/>
      <c r="OFT35" s="733"/>
      <c r="OFU35" s="733"/>
      <c r="OFV35" s="733"/>
      <c r="OFW35" s="733"/>
      <c r="OFX35" s="733"/>
      <c r="OFY35" s="733"/>
      <c r="OFZ35" s="733"/>
      <c r="OGA35" s="733"/>
      <c r="OGB35" s="733"/>
      <c r="OGC35" s="733"/>
      <c r="OGD35" s="733"/>
      <c r="OGE35" s="733"/>
      <c r="OGF35" s="733"/>
      <c r="OGG35" s="733"/>
      <c r="OGH35" s="733"/>
      <c r="OGI35" s="733"/>
      <c r="OGJ35" s="733"/>
      <c r="OGK35" s="733"/>
      <c r="OGL35" s="733"/>
      <c r="OGM35" s="733"/>
      <c r="OGN35" s="733"/>
      <c r="OGO35" s="733"/>
      <c r="OGP35" s="733"/>
      <c r="OGQ35" s="733"/>
      <c r="OGR35" s="733"/>
      <c r="OGS35" s="733"/>
      <c r="OGT35" s="733"/>
      <c r="OGU35" s="733"/>
      <c r="OGV35" s="733"/>
      <c r="OGW35" s="733"/>
      <c r="OGX35" s="733"/>
      <c r="OGY35" s="733"/>
      <c r="OGZ35" s="733"/>
      <c r="OHA35" s="733"/>
      <c r="OHB35" s="733"/>
      <c r="OHC35" s="733"/>
      <c r="OHD35" s="733"/>
      <c r="OHE35" s="733"/>
      <c r="OHF35" s="733"/>
      <c r="OHG35" s="733"/>
      <c r="OHH35" s="733"/>
      <c r="OHI35" s="733"/>
      <c r="OHJ35" s="733"/>
      <c r="OHK35" s="733"/>
      <c r="OHL35" s="733"/>
      <c r="OHM35" s="733"/>
      <c r="OHN35" s="733"/>
      <c r="OHO35" s="733"/>
      <c r="OHP35" s="733"/>
      <c r="OHQ35" s="733"/>
      <c r="OHR35" s="733"/>
      <c r="OHS35" s="733"/>
      <c r="OHT35" s="733"/>
      <c r="OHU35" s="733"/>
      <c r="OHV35" s="733"/>
      <c r="OHW35" s="733"/>
      <c r="OHX35" s="733"/>
      <c r="OHY35" s="733"/>
      <c r="OHZ35" s="733"/>
      <c r="OIA35" s="733"/>
      <c r="OIB35" s="733"/>
      <c r="OIC35" s="733"/>
      <c r="OID35" s="733"/>
      <c r="OIE35" s="733"/>
      <c r="OIF35" s="733"/>
      <c r="OIG35" s="733"/>
      <c r="OIH35" s="733"/>
      <c r="OII35" s="733"/>
      <c r="OIJ35" s="733"/>
      <c r="OIK35" s="733"/>
      <c r="OIL35" s="733"/>
      <c r="OIM35" s="733"/>
      <c r="OIN35" s="733"/>
      <c r="OIO35" s="733"/>
      <c r="OIP35" s="733"/>
      <c r="OIQ35" s="733"/>
      <c r="OIR35" s="733"/>
      <c r="OIS35" s="733"/>
      <c r="OIT35" s="733"/>
      <c r="OIU35" s="733"/>
      <c r="OIV35" s="733"/>
      <c r="OIW35" s="733"/>
      <c r="OIX35" s="733"/>
      <c r="OIY35" s="733"/>
      <c r="OIZ35" s="733"/>
      <c r="OJA35" s="733"/>
      <c r="OJB35" s="733"/>
      <c r="OJC35" s="733"/>
      <c r="OJD35" s="733"/>
      <c r="OJE35" s="733"/>
      <c r="OJF35" s="733"/>
      <c r="OJG35" s="733"/>
      <c r="OJH35" s="733"/>
      <c r="OJI35" s="733"/>
      <c r="OJJ35" s="733"/>
      <c r="OJK35" s="733"/>
      <c r="OJL35" s="733"/>
      <c r="OJM35" s="733"/>
      <c r="OJN35" s="733"/>
      <c r="OJO35" s="733"/>
      <c r="OJP35" s="733"/>
      <c r="OJQ35" s="733"/>
      <c r="OJR35" s="733"/>
      <c r="OJS35" s="733"/>
      <c r="OJT35" s="733"/>
      <c r="OJU35" s="733"/>
      <c r="OJV35" s="733"/>
      <c r="OJW35" s="733"/>
      <c r="OJX35" s="733"/>
      <c r="OJY35" s="733"/>
      <c r="OJZ35" s="733"/>
      <c r="OKA35" s="733"/>
      <c r="OKB35" s="733"/>
      <c r="OKC35" s="733"/>
      <c r="OKD35" s="733"/>
      <c r="OKE35" s="733"/>
      <c r="OKF35" s="733"/>
      <c r="OKG35" s="733"/>
      <c r="OKH35" s="733"/>
      <c r="OKI35" s="733"/>
      <c r="OKJ35" s="733"/>
      <c r="OKK35" s="733"/>
      <c r="OKL35" s="733"/>
      <c r="OKM35" s="733"/>
      <c r="OKN35" s="733"/>
      <c r="OKO35" s="733"/>
      <c r="OKP35" s="733"/>
      <c r="OKQ35" s="733"/>
      <c r="OKR35" s="733"/>
      <c r="OKS35" s="733"/>
      <c r="OKT35" s="733"/>
      <c r="OKU35" s="733"/>
      <c r="OKV35" s="733"/>
      <c r="OKW35" s="733"/>
      <c r="OKX35" s="733"/>
      <c r="OKY35" s="733"/>
      <c r="OKZ35" s="733"/>
      <c r="OLA35" s="733"/>
      <c r="OLB35" s="733"/>
      <c r="OLC35" s="733"/>
      <c r="OLD35" s="733"/>
      <c r="OLE35" s="733"/>
      <c r="OLF35" s="733"/>
      <c r="OLG35" s="733"/>
      <c r="OLH35" s="733"/>
      <c r="OLI35" s="733"/>
      <c r="OLJ35" s="733"/>
      <c r="OLK35" s="733"/>
      <c r="OLL35" s="733"/>
      <c r="OLM35" s="733"/>
      <c r="OLN35" s="733"/>
      <c r="OLO35" s="733"/>
      <c r="OLP35" s="733"/>
      <c r="OLQ35" s="733"/>
      <c r="OLR35" s="733"/>
      <c r="OLS35" s="733"/>
      <c r="OLT35" s="733"/>
      <c r="OLU35" s="733"/>
      <c r="OLV35" s="733"/>
      <c r="OLW35" s="733"/>
      <c r="OLX35" s="733"/>
      <c r="OLY35" s="733"/>
      <c r="OLZ35" s="733"/>
      <c r="OMA35" s="733"/>
      <c r="OMB35" s="733"/>
      <c r="OMC35" s="733"/>
      <c r="OMD35" s="733"/>
      <c r="OME35" s="733"/>
      <c r="OMF35" s="733"/>
      <c r="OMG35" s="733"/>
      <c r="OMH35" s="733"/>
      <c r="OMI35" s="733"/>
      <c r="OMJ35" s="733"/>
      <c r="OMK35" s="733"/>
      <c r="OML35" s="733"/>
      <c r="OMM35" s="733"/>
      <c r="OMN35" s="733"/>
      <c r="OMO35" s="733"/>
      <c r="OMP35" s="733"/>
      <c r="OMQ35" s="733"/>
      <c r="OMR35" s="733"/>
      <c r="OMS35" s="733"/>
      <c r="OMT35" s="733"/>
      <c r="OMU35" s="733"/>
      <c r="OMV35" s="733"/>
      <c r="OMW35" s="733"/>
      <c r="OMX35" s="733"/>
      <c r="OMY35" s="733"/>
      <c r="OMZ35" s="733"/>
      <c r="ONA35" s="733"/>
      <c r="ONB35" s="733"/>
      <c r="ONC35" s="733"/>
      <c r="OND35" s="733"/>
      <c r="ONE35" s="733"/>
      <c r="ONF35" s="733"/>
      <c r="ONG35" s="733"/>
      <c r="ONH35" s="733"/>
      <c r="ONI35" s="733"/>
      <c r="ONJ35" s="733"/>
      <c r="ONK35" s="733"/>
      <c r="ONL35" s="733"/>
      <c r="ONM35" s="733"/>
      <c r="ONN35" s="733"/>
      <c r="ONO35" s="733"/>
      <c r="ONP35" s="733"/>
      <c r="ONQ35" s="733"/>
      <c r="ONR35" s="733"/>
      <c r="ONS35" s="733"/>
      <c r="ONT35" s="733"/>
      <c r="ONU35" s="733"/>
      <c r="ONV35" s="733"/>
      <c r="ONW35" s="733"/>
      <c r="ONX35" s="733"/>
      <c r="ONY35" s="733"/>
      <c r="ONZ35" s="733"/>
      <c r="OOA35" s="733"/>
      <c r="OOB35" s="733"/>
      <c r="OOC35" s="733"/>
      <c r="OOD35" s="733"/>
      <c r="OOE35" s="733"/>
      <c r="OOF35" s="733"/>
      <c r="OOG35" s="733"/>
      <c r="OOH35" s="733"/>
      <c r="OOI35" s="733"/>
      <c r="OOJ35" s="733"/>
      <c r="OOK35" s="733"/>
      <c r="OOL35" s="733"/>
      <c r="OOM35" s="733"/>
      <c r="OON35" s="733"/>
      <c r="OOO35" s="733"/>
      <c r="OOP35" s="733"/>
      <c r="OOQ35" s="733"/>
      <c r="OOR35" s="733"/>
      <c r="OOS35" s="733"/>
      <c r="OOT35" s="733"/>
      <c r="OOU35" s="733"/>
      <c r="OOV35" s="733"/>
      <c r="OOW35" s="733"/>
      <c r="OOX35" s="733"/>
      <c r="OOY35" s="733"/>
      <c r="OOZ35" s="733"/>
      <c r="OPA35" s="733"/>
      <c r="OPB35" s="733"/>
      <c r="OPC35" s="733"/>
      <c r="OPD35" s="733"/>
      <c r="OPE35" s="733"/>
      <c r="OPF35" s="733"/>
      <c r="OPG35" s="733"/>
      <c r="OPH35" s="733"/>
      <c r="OPI35" s="733"/>
      <c r="OPJ35" s="733"/>
      <c r="OPK35" s="733"/>
      <c r="OPL35" s="733"/>
      <c r="OPM35" s="733"/>
      <c r="OPN35" s="733"/>
      <c r="OPO35" s="733"/>
      <c r="OPP35" s="733"/>
      <c r="OPQ35" s="733"/>
      <c r="OPR35" s="733"/>
      <c r="OPS35" s="733"/>
      <c r="OPT35" s="733"/>
      <c r="OPU35" s="733"/>
      <c r="OPV35" s="733"/>
      <c r="OPW35" s="733"/>
      <c r="OPX35" s="733"/>
      <c r="OPY35" s="733"/>
      <c r="OPZ35" s="733"/>
      <c r="OQA35" s="733"/>
      <c r="OQB35" s="733"/>
      <c r="OQC35" s="733"/>
      <c r="OQD35" s="733"/>
      <c r="OQE35" s="733"/>
      <c r="OQF35" s="733"/>
      <c r="OQG35" s="733"/>
      <c r="OQH35" s="733"/>
      <c r="OQI35" s="733"/>
      <c r="OQJ35" s="733"/>
      <c r="OQK35" s="733"/>
      <c r="OQL35" s="733"/>
      <c r="OQM35" s="733"/>
      <c r="OQN35" s="733"/>
      <c r="OQO35" s="733"/>
      <c r="OQP35" s="733"/>
      <c r="OQQ35" s="733"/>
      <c r="OQR35" s="733"/>
      <c r="OQS35" s="733"/>
      <c r="OQT35" s="733"/>
      <c r="OQU35" s="733"/>
      <c r="OQV35" s="733"/>
      <c r="OQW35" s="733"/>
      <c r="OQX35" s="733"/>
      <c r="OQY35" s="733"/>
      <c r="OQZ35" s="733"/>
      <c r="ORA35" s="733"/>
      <c r="ORB35" s="733"/>
      <c r="ORC35" s="733"/>
      <c r="ORD35" s="733"/>
      <c r="ORE35" s="733"/>
      <c r="ORF35" s="733"/>
      <c r="ORG35" s="733"/>
      <c r="ORH35" s="733"/>
      <c r="ORI35" s="733"/>
      <c r="ORJ35" s="733"/>
      <c r="ORK35" s="733"/>
      <c r="ORL35" s="733"/>
      <c r="ORM35" s="733"/>
      <c r="ORN35" s="733"/>
      <c r="ORO35" s="733"/>
      <c r="ORP35" s="733"/>
      <c r="ORQ35" s="733"/>
      <c r="ORR35" s="733"/>
      <c r="ORS35" s="733"/>
      <c r="ORT35" s="733"/>
      <c r="ORU35" s="733"/>
      <c r="ORV35" s="733"/>
      <c r="ORW35" s="733"/>
      <c r="ORX35" s="733"/>
      <c r="ORY35" s="733"/>
      <c r="ORZ35" s="733"/>
      <c r="OSA35" s="733"/>
      <c r="OSB35" s="733"/>
      <c r="OSC35" s="733"/>
      <c r="OSD35" s="733"/>
      <c r="OSE35" s="733"/>
      <c r="OSF35" s="733"/>
      <c r="OSG35" s="733"/>
      <c r="OSH35" s="733"/>
      <c r="OSI35" s="733"/>
      <c r="OSJ35" s="733"/>
      <c r="OSK35" s="733"/>
      <c r="OSL35" s="733"/>
      <c r="OSM35" s="733"/>
      <c r="OSN35" s="733"/>
      <c r="OSO35" s="733"/>
      <c r="OSP35" s="733"/>
      <c r="OSQ35" s="733"/>
      <c r="OSR35" s="733"/>
      <c r="OSS35" s="733"/>
      <c r="OST35" s="733"/>
      <c r="OSU35" s="733"/>
      <c r="OSV35" s="733"/>
      <c r="OSW35" s="733"/>
      <c r="OSX35" s="733"/>
      <c r="OSY35" s="733"/>
      <c r="OSZ35" s="733"/>
      <c r="OTA35" s="733"/>
      <c r="OTB35" s="733"/>
      <c r="OTC35" s="733"/>
      <c r="OTD35" s="733"/>
      <c r="OTE35" s="733"/>
      <c r="OTF35" s="733"/>
      <c r="OTG35" s="733"/>
      <c r="OTH35" s="733"/>
      <c r="OTI35" s="733"/>
      <c r="OTJ35" s="733"/>
      <c r="OTK35" s="733"/>
      <c r="OTL35" s="733"/>
      <c r="OTM35" s="733"/>
      <c r="OTN35" s="733"/>
      <c r="OTO35" s="733"/>
      <c r="OTP35" s="733"/>
      <c r="OTQ35" s="733"/>
      <c r="OTR35" s="733"/>
      <c r="OTS35" s="733"/>
      <c r="OTT35" s="733"/>
      <c r="OTU35" s="733"/>
      <c r="OTV35" s="733"/>
      <c r="OTW35" s="733"/>
      <c r="OTX35" s="733"/>
      <c r="OTY35" s="733"/>
      <c r="OTZ35" s="733"/>
      <c r="OUA35" s="733"/>
      <c r="OUB35" s="733"/>
      <c r="OUC35" s="733"/>
      <c r="OUD35" s="733"/>
      <c r="OUE35" s="733"/>
      <c r="OUF35" s="733"/>
      <c r="OUG35" s="733"/>
      <c r="OUH35" s="733"/>
      <c r="OUI35" s="733"/>
      <c r="OUJ35" s="733"/>
      <c r="OUK35" s="733"/>
      <c r="OUL35" s="733"/>
      <c r="OUM35" s="733"/>
      <c r="OUN35" s="733"/>
      <c r="OUO35" s="733"/>
      <c r="OUP35" s="733"/>
      <c r="OUQ35" s="733"/>
      <c r="OUR35" s="733"/>
      <c r="OUS35" s="733"/>
      <c r="OUT35" s="733"/>
      <c r="OUU35" s="733"/>
      <c r="OUV35" s="733"/>
      <c r="OUW35" s="733"/>
      <c r="OUX35" s="733"/>
      <c r="OUY35" s="733"/>
      <c r="OUZ35" s="733"/>
      <c r="OVA35" s="733"/>
      <c r="OVB35" s="733"/>
      <c r="OVC35" s="733"/>
      <c r="OVD35" s="733"/>
      <c r="OVE35" s="733"/>
      <c r="OVF35" s="733"/>
      <c r="OVG35" s="733"/>
      <c r="OVH35" s="733"/>
      <c r="OVI35" s="733"/>
      <c r="OVJ35" s="733"/>
      <c r="OVK35" s="733"/>
      <c r="OVL35" s="733"/>
      <c r="OVM35" s="733"/>
      <c r="OVN35" s="733"/>
      <c r="OVO35" s="733"/>
      <c r="OVP35" s="733"/>
      <c r="OVQ35" s="733"/>
      <c r="OVR35" s="733"/>
      <c r="OVS35" s="733"/>
      <c r="OVT35" s="733"/>
      <c r="OVU35" s="733"/>
      <c r="OVV35" s="733"/>
      <c r="OVW35" s="733"/>
      <c r="OVX35" s="733"/>
      <c r="OVY35" s="733"/>
      <c r="OVZ35" s="733"/>
      <c r="OWA35" s="733"/>
      <c r="OWB35" s="733"/>
      <c r="OWC35" s="733"/>
      <c r="OWD35" s="733"/>
      <c r="OWE35" s="733"/>
      <c r="OWF35" s="733"/>
      <c r="OWG35" s="733"/>
      <c r="OWH35" s="733"/>
      <c r="OWI35" s="733"/>
      <c r="OWJ35" s="733"/>
      <c r="OWK35" s="733"/>
      <c r="OWL35" s="733"/>
      <c r="OWM35" s="733"/>
      <c r="OWN35" s="733"/>
      <c r="OWO35" s="733"/>
      <c r="OWP35" s="733"/>
      <c r="OWQ35" s="733"/>
      <c r="OWR35" s="733"/>
      <c r="OWS35" s="733"/>
      <c r="OWT35" s="733"/>
      <c r="OWU35" s="733"/>
      <c r="OWV35" s="733"/>
      <c r="OWW35" s="733"/>
      <c r="OWX35" s="733"/>
      <c r="OWY35" s="733"/>
      <c r="OWZ35" s="733"/>
      <c r="OXA35" s="733"/>
      <c r="OXB35" s="733"/>
      <c r="OXC35" s="733"/>
      <c r="OXD35" s="733"/>
      <c r="OXE35" s="733"/>
      <c r="OXF35" s="733"/>
      <c r="OXG35" s="733"/>
      <c r="OXH35" s="733"/>
      <c r="OXI35" s="733"/>
      <c r="OXJ35" s="733"/>
      <c r="OXK35" s="733"/>
      <c r="OXL35" s="733"/>
      <c r="OXM35" s="733"/>
      <c r="OXN35" s="733"/>
      <c r="OXO35" s="733"/>
      <c r="OXP35" s="733"/>
      <c r="OXQ35" s="733"/>
      <c r="OXR35" s="733"/>
      <c r="OXS35" s="733"/>
      <c r="OXT35" s="733"/>
      <c r="OXU35" s="733"/>
      <c r="OXV35" s="733"/>
      <c r="OXW35" s="733"/>
      <c r="OXX35" s="733"/>
      <c r="OXY35" s="733"/>
      <c r="OXZ35" s="733"/>
      <c r="OYA35" s="733"/>
      <c r="OYB35" s="733"/>
      <c r="OYC35" s="733"/>
      <c r="OYD35" s="733"/>
      <c r="OYE35" s="733"/>
      <c r="OYF35" s="733"/>
      <c r="OYG35" s="733"/>
      <c r="OYH35" s="733"/>
      <c r="OYI35" s="733"/>
      <c r="OYJ35" s="733"/>
      <c r="OYK35" s="733"/>
      <c r="OYL35" s="733"/>
      <c r="OYM35" s="733"/>
      <c r="OYN35" s="733"/>
      <c r="OYO35" s="733"/>
      <c r="OYP35" s="733"/>
      <c r="OYQ35" s="733"/>
      <c r="OYR35" s="733"/>
      <c r="OYS35" s="733"/>
      <c r="OYT35" s="733"/>
      <c r="OYU35" s="733"/>
      <c r="OYV35" s="733"/>
      <c r="OYW35" s="733"/>
      <c r="OYX35" s="733"/>
      <c r="OYY35" s="733"/>
      <c r="OYZ35" s="733"/>
      <c r="OZA35" s="733"/>
      <c r="OZB35" s="733"/>
      <c r="OZC35" s="733"/>
      <c r="OZD35" s="733"/>
      <c r="OZE35" s="733"/>
      <c r="OZF35" s="733"/>
      <c r="OZG35" s="733"/>
      <c r="OZH35" s="733"/>
      <c r="OZI35" s="733"/>
      <c r="OZJ35" s="733"/>
      <c r="OZK35" s="733"/>
      <c r="OZL35" s="733"/>
      <c r="OZM35" s="733"/>
      <c r="OZN35" s="733"/>
      <c r="OZO35" s="733"/>
      <c r="OZP35" s="733"/>
      <c r="OZQ35" s="733"/>
      <c r="OZR35" s="733"/>
      <c r="OZS35" s="733"/>
      <c r="OZT35" s="733"/>
      <c r="OZU35" s="733"/>
      <c r="OZV35" s="733"/>
      <c r="OZW35" s="733"/>
      <c r="OZX35" s="733"/>
      <c r="OZY35" s="733"/>
      <c r="OZZ35" s="733"/>
      <c r="PAA35" s="733"/>
      <c r="PAB35" s="733"/>
      <c r="PAC35" s="733"/>
      <c r="PAD35" s="733"/>
      <c r="PAE35" s="733"/>
      <c r="PAF35" s="733"/>
      <c r="PAG35" s="733"/>
      <c r="PAH35" s="733"/>
      <c r="PAI35" s="733"/>
      <c r="PAJ35" s="733"/>
      <c r="PAK35" s="733"/>
      <c r="PAL35" s="733"/>
      <c r="PAM35" s="733"/>
      <c r="PAN35" s="733"/>
      <c r="PAO35" s="733"/>
      <c r="PAP35" s="733"/>
      <c r="PAQ35" s="733"/>
      <c r="PAR35" s="733"/>
      <c r="PAS35" s="733"/>
      <c r="PAT35" s="733"/>
      <c r="PAU35" s="733"/>
      <c r="PAV35" s="733"/>
      <c r="PAW35" s="733"/>
      <c r="PAX35" s="733"/>
      <c r="PAY35" s="733"/>
      <c r="PAZ35" s="733"/>
      <c r="PBA35" s="733"/>
      <c r="PBB35" s="733"/>
      <c r="PBC35" s="733"/>
      <c r="PBD35" s="733"/>
      <c r="PBE35" s="733"/>
      <c r="PBF35" s="733"/>
      <c r="PBG35" s="733"/>
      <c r="PBH35" s="733"/>
      <c r="PBI35" s="733"/>
      <c r="PBJ35" s="733"/>
      <c r="PBK35" s="733"/>
      <c r="PBL35" s="733"/>
      <c r="PBM35" s="733"/>
      <c r="PBN35" s="733"/>
      <c r="PBO35" s="733"/>
      <c r="PBP35" s="733"/>
      <c r="PBQ35" s="733"/>
      <c r="PBR35" s="733"/>
      <c r="PBS35" s="733"/>
      <c r="PBT35" s="733"/>
      <c r="PBU35" s="733"/>
      <c r="PBV35" s="733"/>
      <c r="PBW35" s="733"/>
      <c r="PBX35" s="733"/>
      <c r="PBY35" s="733"/>
      <c r="PBZ35" s="733"/>
      <c r="PCA35" s="733"/>
      <c r="PCB35" s="733"/>
      <c r="PCC35" s="733"/>
      <c r="PCD35" s="733"/>
      <c r="PCE35" s="733"/>
      <c r="PCF35" s="733"/>
      <c r="PCG35" s="733"/>
      <c r="PCH35" s="733"/>
      <c r="PCI35" s="733"/>
      <c r="PCJ35" s="733"/>
      <c r="PCK35" s="733"/>
      <c r="PCL35" s="733"/>
      <c r="PCM35" s="733"/>
      <c r="PCN35" s="733"/>
      <c r="PCO35" s="733"/>
      <c r="PCP35" s="733"/>
      <c r="PCQ35" s="733"/>
      <c r="PCR35" s="733"/>
      <c r="PCS35" s="733"/>
      <c r="PCT35" s="733"/>
      <c r="PCU35" s="733"/>
      <c r="PCV35" s="733"/>
      <c r="PCW35" s="733"/>
      <c r="PCX35" s="733"/>
      <c r="PCY35" s="733"/>
      <c r="PCZ35" s="733"/>
      <c r="PDA35" s="733"/>
      <c r="PDB35" s="733"/>
      <c r="PDC35" s="733"/>
      <c r="PDD35" s="733"/>
      <c r="PDE35" s="733"/>
      <c r="PDF35" s="733"/>
      <c r="PDG35" s="733"/>
      <c r="PDH35" s="733"/>
      <c r="PDI35" s="733"/>
      <c r="PDJ35" s="733"/>
      <c r="PDK35" s="733"/>
      <c r="PDL35" s="733"/>
      <c r="PDM35" s="733"/>
      <c r="PDN35" s="733"/>
      <c r="PDO35" s="733"/>
      <c r="PDP35" s="733"/>
      <c r="PDQ35" s="733"/>
      <c r="PDR35" s="733"/>
      <c r="PDS35" s="733"/>
      <c r="PDT35" s="733"/>
      <c r="PDU35" s="733"/>
      <c r="PDV35" s="733"/>
      <c r="PDW35" s="733"/>
      <c r="PDX35" s="733"/>
      <c r="PDY35" s="733"/>
      <c r="PDZ35" s="733"/>
      <c r="PEA35" s="733"/>
      <c r="PEB35" s="733"/>
      <c r="PEC35" s="733"/>
      <c r="PED35" s="733"/>
      <c r="PEE35" s="733"/>
      <c r="PEF35" s="733"/>
      <c r="PEG35" s="733"/>
      <c r="PEH35" s="733"/>
      <c r="PEI35" s="733"/>
      <c r="PEJ35" s="733"/>
      <c r="PEK35" s="733"/>
      <c r="PEL35" s="733"/>
      <c r="PEM35" s="733"/>
      <c r="PEN35" s="733"/>
      <c r="PEO35" s="733"/>
      <c r="PEP35" s="733"/>
      <c r="PEQ35" s="733"/>
      <c r="PER35" s="733"/>
      <c r="PES35" s="733"/>
      <c r="PET35" s="733"/>
      <c r="PEU35" s="733"/>
      <c r="PEV35" s="733"/>
      <c r="PEW35" s="733"/>
      <c r="PEX35" s="733"/>
      <c r="PEY35" s="733"/>
      <c r="PEZ35" s="733"/>
      <c r="PFA35" s="733"/>
      <c r="PFB35" s="733"/>
      <c r="PFC35" s="733"/>
      <c r="PFD35" s="733"/>
      <c r="PFE35" s="733"/>
      <c r="PFF35" s="733"/>
      <c r="PFG35" s="733"/>
      <c r="PFH35" s="733"/>
      <c r="PFI35" s="733"/>
      <c r="PFJ35" s="733"/>
      <c r="PFK35" s="733"/>
      <c r="PFL35" s="733"/>
      <c r="PFM35" s="733"/>
      <c r="PFN35" s="733"/>
      <c r="PFO35" s="733"/>
      <c r="PFP35" s="733"/>
      <c r="PFQ35" s="733"/>
      <c r="PFR35" s="733"/>
      <c r="PFS35" s="733"/>
      <c r="PFT35" s="733"/>
      <c r="PFU35" s="733"/>
      <c r="PFV35" s="733"/>
      <c r="PFW35" s="733"/>
      <c r="PFX35" s="733"/>
      <c r="PFY35" s="733"/>
      <c r="PFZ35" s="733"/>
      <c r="PGA35" s="733"/>
      <c r="PGB35" s="733"/>
      <c r="PGC35" s="733"/>
      <c r="PGD35" s="733"/>
      <c r="PGE35" s="733"/>
      <c r="PGF35" s="733"/>
      <c r="PGG35" s="733"/>
      <c r="PGH35" s="733"/>
      <c r="PGI35" s="733"/>
      <c r="PGJ35" s="733"/>
      <c r="PGK35" s="733"/>
      <c r="PGL35" s="733"/>
      <c r="PGM35" s="733"/>
      <c r="PGN35" s="733"/>
      <c r="PGO35" s="733"/>
      <c r="PGP35" s="733"/>
      <c r="PGQ35" s="733"/>
      <c r="PGR35" s="733"/>
      <c r="PGS35" s="733"/>
      <c r="PGT35" s="733"/>
      <c r="PGU35" s="733"/>
      <c r="PGV35" s="733"/>
      <c r="PGW35" s="733"/>
      <c r="PGX35" s="733"/>
      <c r="PGY35" s="733"/>
      <c r="PGZ35" s="733"/>
      <c r="PHA35" s="733"/>
      <c r="PHB35" s="733"/>
      <c r="PHC35" s="733"/>
      <c r="PHD35" s="733"/>
      <c r="PHE35" s="733"/>
      <c r="PHF35" s="733"/>
      <c r="PHG35" s="733"/>
      <c r="PHH35" s="733"/>
      <c r="PHI35" s="733"/>
      <c r="PHJ35" s="733"/>
      <c r="PHK35" s="733"/>
      <c r="PHL35" s="733"/>
      <c r="PHM35" s="733"/>
      <c r="PHN35" s="733"/>
      <c r="PHO35" s="733"/>
      <c r="PHP35" s="733"/>
      <c r="PHQ35" s="733"/>
      <c r="PHR35" s="733"/>
      <c r="PHS35" s="733"/>
      <c r="PHT35" s="733"/>
      <c r="PHU35" s="733"/>
      <c r="PHV35" s="733"/>
      <c r="PHW35" s="733"/>
      <c r="PHX35" s="733"/>
      <c r="PHY35" s="733"/>
      <c r="PHZ35" s="733"/>
      <c r="PIA35" s="733"/>
      <c r="PIB35" s="733"/>
      <c r="PIC35" s="733"/>
      <c r="PID35" s="733"/>
      <c r="PIE35" s="733"/>
      <c r="PIF35" s="733"/>
      <c r="PIG35" s="733"/>
      <c r="PIH35" s="733"/>
      <c r="PII35" s="733"/>
      <c r="PIJ35" s="733"/>
      <c r="PIK35" s="733"/>
      <c r="PIL35" s="733"/>
      <c r="PIM35" s="733"/>
      <c r="PIN35" s="733"/>
      <c r="PIO35" s="733"/>
      <c r="PIP35" s="733"/>
      <c r="PIQ35" s="733"/>
      <c r="PIR35" s="733"/>
      <c r="PIS35" s="733"/>
      <c r="PIT35" s="733"/>
      <c r="PIU35" s="733"/>
      <c r="PIV35" s="733"/>
      <c r="PIW35" s="733"/>
      <c r="PIX35" s="733"/>
      <c r="PIY35" s="733"/>
      <c r="PIZ35" s="733"/>
      <c r="PJA35" s="733"/>
      <c r="PJB35" s="733"/>
      <c r="PJC35" s="733"/>
      <c r="PJD35" s="733"/>
      <c r="PJE35" s="733"/>
      <c r="PJF35" s="733"/>
      <c r="PJG35" s="733"/>
      <c r="PJH35" s="733"/>
      <c r="PJI35" s="733"/>
      <c r="PJJ35" s="733"/>
      <c r="PJK35" s="733"/>
      <c r="PJL35" s="733"/>
      <c r="PJM35" s="733"/>
      <c r="PJN35" s="733"/>
      <c r="PJO35" s="733"/>
      <c r="PJP35" s="733"/>
      <c r="PJQ35" s="733"/>
      <c r="PJR35" s="733"/>
      <c r="PJS35" s="733"/>
      <c r="PJT35" s="733"/>
      <c r="PJU35" s="733"/>
      <c r="PJV35" s="733"/>
      <c r="PJW35" s="733"/>
      <c r="PJX35" s="733"/>
      <c r="PJY35" s="733"/>
      <c r="PJZ35" s="733"/>
      <c r="PKA35" s="733"/>
      <c r="PKB35" s="733"/>
      <c r="PKC35" s="733"/>
      <c r="PKD35" s="733"/>
      <c r="PKE35" s="733"/>
      <c r="PKF35" s="733"/>
      <c r="PKG35" s="733"/>
      <c r="PKH35" s="733"/>
      <c r="PKI35" s="733"/>
      <c r="PKJ35" s="733"/>
      <c r="PKK35" s="733"/>
      <c r="PKL35" s="733"/>
      <c r="PKM35" s="733"/>
      <c r="PKN35" s="733"/>
      <c r="PKO35" s="733"/>
      <c r="PKP35" s="733"/>
      <c r="PKQ35" s="733"/>
      <c r="PKR35" s="733"/>
      <c r="PKS35" s="733"/>
      <c r="PKT35" s="733"/>
      <c r="PKU35" s="733"/>
      <c r="PKV35" s="733"/>
      <c r="PKW35" s="733"/>
      <c r="PKX35" s="733"/>
      <c r="PKY35" s="733"/>
      <c r="PKZ35" s="733"/>
      <c r="PLA35" s="733"/>
      <c r="PLB35" s="733"/>
      <c r="PLC35" s="733"/>
      <c r="PLD35" s="733"/>
      <c r="PLE35" s="733"/>
      <c r="PLF35" s="733"/>
      <c r="PLG35" s="733"/>
      <c r="PLH35" s="733"/>
      <c r="PLI35" s="733"/>
      <c r="PLJ35" s="733"/>
      <c r="PLK35" s="733"/>
      <c r="PLL35" s="733"/>
      <c r="PLM35" s="733"/>
      <c r="PLN35" s="733"/>
      <c r="PLO35" s="733"/>
      <c r="PLP35" s="733"/>
      <c r="PLQ35" s="733"/>
      <c r="PLR35" s="733"/>
      <c r="PLS35" s="733"/>
      <c r="PLT35" s="733"/>
      <c r="PLU35" s="733"/>
      <c r="PLV35" s="733"/>
      <c r="PLW35" s="733"/>
      <c r="PLX35" s="733"/>
      <c r="PLY35" s="733"/>
      <c r="PLZ35" s="733"/>
      <c r="PMA35" s="733"/>
      <c r="PMB35" s="733"/>
      <c r="PMC35" s="733"/>
      <c r="PMD35" s="733"/>
      <c r="PME35" s="733"/>
      <c r="PMF35" s="733"/>
      <c r="PMG35" s="733"/>
      <c r="PMH35" s="733"/>
      <c r="PMI35" s="733"/>
      <c r="PMJ35" s="733"/>
      <c r="PMK35" s="733"/>
      <c r="PML35" s="733"/>
      <c r="PMM35" s="733"/>
      <c r="PMN35" s="733"/>
      <c r="PMO35" s="733"/>
      <c r="PMP35" s="733"/>
      <c r="PMQ35" s="733"/>
      <c r="PMR35" s="733"/>
      <c r="PMS35" s="733"/>
      <c r="PMT35" s="733"/>
      <c r="PMU35" s="733"/>
      <c r="PMV35" s="733"/>
      <c r="PMW35" s="733"/>
      <c r="PMX35" s="733"/>
      <c r="PMY35" s="733"/>
      <c r="PMZ35" s="733"/>
      <c r="PNA35" s="733"/>
      <c r="PNB35" s="733"/>
      <c r="PNC35" s="733"/>
      <c r="PND35" s="733"/>
      <c r="PNE35" s="733"/>
      <c r="PNF35" s="733"/>
      <c r="PNG35" s="733"/>
      <c r="PNH35" s="733"/>
      <c r="PNI35" s="733"/>
      <c r="PNJ35" s="733"/>
      <c r="PNK35" s="733"/>
      <c r="PNL35" s="733"/>
      <c r="PNM35" s="733"/>
      <c r="PNN35" s="733"/>
      <c r="PNO35" s="733"/>
      <c r="PNP35" s="733"/>
      <c r="PNQ35" s="733"/>
      <c r="PNR35" s="733"/>
      <c r="PNS35" s="733"/>
      <c r="PNT35" s="733"/>
      <c r="PNU35" s="733"/>
      <c r="PNV35" s="733"/>
      <c r="PNW35" s="733"/>
      <c r="PNX35" s="733"/>
      <c r="PNY35" s="733"/>
      <c r="PNZ35" s="733"/>
      <c r="POA35" s="733"/>
      <c r="POB35" s="733"/>
      <c r="POC35" s="733"/>
      <c r="POD35" s="733"/>
      <c r="POE35" s="733"/>
      <c r="POF35" s="733"/>
      <c r="POG35" s="733"/>
      <c r="POH35" s="733"/>
      <c r="POI35" s="733"/>
      <c r="POJ35" s="733"/>
      <c r="POK35" s="733"/>
      <c r="POL35" s="733"/>
      <c r="POM35" s="733"/>
      <c r="PON35" s="733"/>
      <c r="POO35" s="733"/>
      <c r="POP35" s="733"/>
      <c r="POQ35" s="733"/>
      <c r="POR35" s="733"/>
      <c r="POS35" s="733"/>
      <c r="POT35" s="733"/>
      <c r="POU35" s="733"/>
      <c r="POV35" s="733"/>
      <c r="POW35" s="733"/>
      <c r="POX35" s="733"/>
      <c r="POY35" s="733"/>
      <c r="POZ35" s="733"/>
      <c r="PPA35" s="733"/>
      <c r="PPB35" s="733"/>
      <c r="PPC35" s="733"/>
      <c r="PPD35" s="733"/>
      <c r="PPE35" s="733"/>
      <c r="PPF35" s="733"/>
      <c r="PPG35" s="733"/>
      <c r="PPH35" s="733"/>
      <c r="PPI35" s="733"/>
      <c r="PPJ35" s="733"/>
      <c r="PPK35" s="733"/>
      <c r="PPL35" s="733"/>
      <c r="PPM35" s="733"/>
      <c r="PPN35" s="733"/>
      <c r="PPO35" s="733"/>
      <c r="PPP35" s="733"/>
      <c r="PPQ35" s="733"/>
      <c r="PPR35" s="733"/>
      <c r="PPS35" s="733"/>
      <c r="PPT35" s="733"/>
      <c r="PPU35" s="733"/>
      <c r="PPV35" s="733"/>
      <c r="PPW35" s="733"/>
      <c r="PPX35" s="733"/>
      <c r="PPY35" s="733"/>
      <c r="PPZ35" s="733"/>
      <c r="PQA35" s="733"/>
      <c r="PQB35" s="733"/>
      <c r="PQC35" s="733"/>
      <c r="PQD35" s="733"/>
      <c r="PQE35" s="733"/>
      <c r="PQF35" s="733"/>
      <c r="PQG35" s="733"/>
      <c r="PQH35" s="733"/>
      <c r="PQI35" s="733"/>
      <c r="PQJ35" s="733"/>
      <c r="PQK35" s="733"/>
      <c r="PQL35" s="733"/>
      <c r="PQM35" s="733"/>
      <c r="PQN35" s="733"/>
      <c r="PQO35" s="733"/>
      <c r="PQP35" s="733"/>
      <c r="PQQ35" s="733"/>
      <c r="PQR35" s="733"/>
      <c r="PQS35" s="733"/>
      <c r="PQT35" s="733"/>
      <c r="PQU35" s="733"/>
      <c r="PQV35" s="733"/>
      <c r="PQW35" s="733"/>
      <c r="PQX35" s="733"/>
      <c r="PQY35" s="733"/>
      <c r="PQZ35" s="733"/>
      <c r="PRA35" s="733"/>
      <c r="PRB35" s="733"/>
      <c r="PRC35" s="733"/>
      <c r="PRD35" s="733"/>
      <c r="PRE35" s="733"/>
      <c r="PRF35" s="733"/>
      <c r="PRG35" s="733"/>
      <c r="PRH35" s="733"/>
      <c r="PRI35" s="733"/>
      <c r="PRJ35" s="733"/>
      <c r="PRK35" s="733"/>
      <c r="PRL35" s="733"/>
      <c r="PRM35" s="733"/>
      <c r="PRN35" s="733"/>
      <c r="PRO35" s="733"/>
      <c r="PRP35" s="733"/>
      <c r="PRQ35" s="733"/>
      <c r="PRR35" s="733"/>
      <c r="PRS35" s="733"/>
      <c r="PRT35" s="733"/>
      <c r="PRU35" s="733"/>
      <c r="PRV35" s="733"/>
      <c r="PRW35" s="733"/>
      <c r="PRX35" s="733"/>
      <c r="PRY35" s="733"/>
      <c r="PRZ35" s="733"/>
      <c r="PSA35" s="733"/>
      <c r="PSB35" s="733"/>
      <c r="PSC35" s="733"/>
      <c r="PSD35" s="733"/>
      <c r="PSE35" s="733"/>
      <c r="PSF35" s="733"/>
      <c r="PSG35" s="733"/>
      <c r="PSH35" s="733"/>
      <c r="PSI35" s="733"/>
      <c r="PSJ35" s="733"/>
      <c r="PSK35" s="733"/>
      <c r="PSL35" s="733"/>
      <c r="PSM35" s="733"/>
      <c r="PSN35" s="733"/>
      <c r="PSO35" s="733"/>
      <c r="PSP35" s="733"/>
      <c r="PSQ35" s="733"/>
      <c r="PSR35" s="733"/>
      <c r="PSS35" s="733"/>
      <c r="PST35" s="733"/>
      <c r="PSU35" s="733"/>
      <c r="PSV35" s="733"/>
      <c r="PSW35" s="733"/>
      <c r="PSX35" s="733"/>
      <c r="PSY35" s="733"/>
      <c r="PSZ35" s="733"/>
      <c r="PTA35" s="733"/>
      <c r="PTB35" s="733"/>
      <c r="PTC35" s="733"/>
      <c r="PTD35" s="733"/>
      <c r="PTE35" s="733"/>
      <c r="PTF35" s="733"/>
      <c r="PTG35" s="733"/>
      <c r="PTH35" s="733"/>
      <c r="PTI35" s="733"/>
      <c r="PTJ35" s="733"/>
      <c r="PTK35" s="733"/>
      <c r="PTL35" s="733"/>
      <c r="PTM35" s="733"/>
      <c r="PTN35" s="733"/>
      <c r="PTO35" s="733"/>
      <c r="PTP35" s="733"/>
      <c r="PTQ35" s="733"/>
      <c r="PTR35" s="733"/>
      <c r="PTS35" s="733"/>
      <c r="PTT35" s="733"/>
      <c r="PTU35" s="733"/>
      <c r="PTV35" s="733"/>
      <c r="PTW35" s="733"/>
      <c r="PTX35" s="733"/>
      <c r="PTY35" s="733"/>
      <c r="PTZ35" s="733"/>
      <c r="PUA35" s="733"/>
      <c r="PUB35" s="733"/>
      <c r="PUC35" s="733"/>
      <c r="PUD35" s="733"/>
      <c r="PUE35" s="733"/>
      <c r="PUF35" s="733"/>
      <c r="PUG35" s="733"/>
      <c r="PUH35" s="733"/>
      <c r="PUI35" s="733"/>
      <c r="PUJ35" s="733"/>
      <c r="PUK35" s="733"/>
      <c r="PUL35" s="733"/>
      <c r="PUM35" s="733"/>
      <c r="PUN35" s="733"/>
      <c r="PUO35" s="733"/>
      <c r="PUP35" s="733"/>
      <c r="PUQ35" s="733"/>
      <c r="PUR35" s="733"/>
      <c r="PUS35" s="733"/>
      <c r="PUT35" s="733"/>
      <c r="PUU35" s="733"/>
      <c r="PUV35" s="733"/>
      <c r="PUW35" s="733"/>
      <c r="PUX35" s="733"/>
      <c r="PUY35" s="733"/>
      <c r="PUZ35" s="733"/>
      <c r="PVA35" s="733"/>
      <c r="PVB35" s="733"/>
      <c r="PVC35" s="733"/>
      <c r="PVD35" s="733"/>
      <c r="PVE35" s="733"/>
      <c r="PVF35" s="733"/>
      <c r="PVG35" s="733"/>
      <c r="PVH35" s="733"/>
      <c r="PVI35" s="733"/>
      <c r="PVJ35" s="733"/>
      <c r="PVK35" s="733"/>
      <c r="PVL35" s="733"/>
      <c r="PVM35" s="733"/>
      <c r="PVN35" s="733"/>
      <c r="PVO35" s="733"/>
      <c r="PVP35" s="733"/>
      <c r="PVQ35" s="733"/>
      <c r="PVR35" s="733"/>
      <c r="PVS35" s="733"/>
      <c r="PVT35" s="733"/>
      <c r="PVU35" s="733"/>
      <c r="PVV35" s="733"/>
      <c r="PVW35" s="733"/>
      <c r="PVX35" s="733"/>
      <c r="PVY35" s="733"/>
      <c r="PVZ35" s="733"/>
      <c r="PWA35" s="733"/>
      <c r="PWB35" s="733"/>
      <c r="PWC35" s="733"/>
      <c r="PWD35" s="733"/>
      <c r="PWE35" s="733"/>
      <c r="PWF35" s="733"/>
      <c r="PWG35" s="733"/>
      <c r="PWH35" s="733"/>
      <c r="PWI35" s="733"/>
      <c r="PWJ35" s="733"/>
      <c r="PWK35" s="733"/>
      <c r="PWL35" s="733"/>
      <c r="PWM35" s="733"/>
      <c r="PWN35" s="733"/>
      <c r="PWO35" s="733"/>
      <c r="PWP35" s="733"/>
      <c r="PWQ35" s="733"/>
      <c r="PWR35" s="733"/>
      <c r="PWS35" s="733"/>
      <c r="PWT35" s="733"/>
      <c r="PWU35" s="733"/>
      <c r="PWV35" s="733"/>
      <c r="PWW35" s="733"/>
      <c r="PWX35" s="733"/>
      <c r="PWY35" s="733"/>
      <c r="PWZ35" s="733"/>
      <c r="PXA35" s="733"/>
      <c r="PXB35" s="733"/>
      <c r="PXC35" s="733"/>
      <c r="PXD35" s="733"/>
      <c r="PXE35" s="733"/>
      <c r="PXF35" s="733"/>
      <c r="PXG35" s="733"/>
      <c r="PXH35" s="733"/>
      <c r="PXI35" s="733"/>
      <c r="PXJ35" s="733"/>
      <c r="PXK35" s="733"/>
      <c r="PXL35" s="733"/>
      <c r="PXM35" s="733"/>
      <c r="PXN35" s="733"/>
      <c r="PXO35" s="733"/>
      <c r="PXP35" s="733"/>
      <c r="PXQ35" s="733"/>
      <c r="PXR35" s="733"/>
      <c r="PXS35" s="733"/>
      <c r="PXT35" s="733"/>
      <c r="PXU35" s="733"/>
      <c r="PXV35" s="733"/>
      <c r="PXW35" s="733"/>
      <c r="PXX35" s="733"/>
      <c r="PXY35" s="733"/>
      <c r="PXZ35" s="733"/>
      <c r="PYA35" s="733"/>
      <c r="PYB35" s="733"/>
      <c r="PYC35" s="733"/>
      <c r="PYD35" s="733"/>
      <c r="PYE35" s="733"/>
      <c r="PYF35" s="733"/>
      <c r="PYG35" s="733"/>
      <c r="PYH35" s="733"/>
      <c r="PYI35" s="733"/>
      <c r="PYJ35" s="733"/>
      <c r="PYK35" s="733"/>
      <c r="PYL35" s="733"/>
      <c r="PYM35" s="733"/>
      <c r="PYN35" s="733"/>
      <c r="PYO35" s="733"/>
      <c r="PYP35" s="733"/>
      <c r="PYQ35" s="733"/>
      <c r="PYR35" s="733"/>
      <c r="PYS35" s="733"/>
      <c r="PYT35" s="733"/>
      <c r="PYU35" s="733"/>
      <c r="PYV35" s="733"/>
      <c r="PYW35" s="733"/>
      <c r="PYX35" s="733"/>
      <c r="PYY35" s="733"/>
      <c r="PYZ35" s="733"/>
      <c r="PZA35" s="733"/>
      <c r="PZB35" s="733"/>
      <c r="PZC35" s="733"/>
      <c r="PZD35" s="733"/>
      <c r="PZE35" s="733"/>
      <c r="PZF35" s="733"/>
      <c r="PZG35" s="733"/>
      <c r="PZH35" s="733"/>
      <c r="PZI35" s="733"/>
      <c r="PZJ35" s="733"/>
      <c r="PZK35" s="733"/>
      <c r="PZL35" s="733"/>
      <c r="PZM35" s="733"/>
      <c r="PZN35" s="733"/>
      <c r="PZO35" s="733"/>
      <c r="PZP35" s="733"/>
      <c r="PZQ35" s="733"/>
      <c r="PZR35" s="733"/>
      <c r="PZS35" s="733"/>
      <c r="PZT35" s="733"/>
      <c r="PZU35" s="733"/>
      <c r="PZV35" s="733"/>
      <c r="PZW35" s="733"/>
      <c r="PZX35" s="733"/>
      <c r="PZY35" s="733"/>
      <c r="PZZ35" s="733"/>
      <c r="QAA35" s="733"/>
      <c r="QAB35" s="733"/>
      <c r="QAC35" s="733"/>
      <c r="QAD35" s="733"/>
      <c r="QAE35" s="733"/>
      <c r="QAF35" s="733"/>
      <c r="QAG35" s="733"/>
      <c r="QAH35" s="733"/>
      <c r="QAI35" s="733"/>
      <c r="QAJ35" s="733"/>
      <c r="QAK35" s="733"/>
      <c r="QAL35" s="733"/>
      <c r="QAM35" s="733"/>
      <c r="QAN35" s="733"/>
      <c r="QAO35" s="733"/>
      <c r="QAP35" s="733"/>
      <c r="QAQ35" s="733"/>
      <c r="QAR35" s="733"/>
      <c r="QAS35" s="733"/>
      <c r="QAT35" s="733"/>
      <c r="QAU35" s="733"/>
      <c r="QAV35" s="733"/>
      <c r="QAW35" s="733"/>
      <c r="QAX35" s="733"/>
      <c r="QAY35" s="733"/>
      <c r="QAZ35" s="733"/>
      <c r="QBA35" s="733"/>
      <c r="QBB35" s="733"/>
      <c r="QBC35" s="733"/>
      <c r="QBD35" s="733"/>
      <c r="QBE35" s="733"/>
      <c r="QBF35" s="733"/>
      <c r="QBG35" s="733"/>
      <c r="QBH35" s="733"/>
      <c r="QBI35" s="733"/>
      <c r="QBJ35" s="733"/>
      <c r="QBK35" s="733"/>
      <c r="QBL35" s="733"/>
      <c r="QBM35" s="733"/>
      <c r="QBN35" s="733"/>
      <c r="QBO35" s="733"/>
      <c r="QBP35" s="733"/>
      <c r="QBQ35" s="733"/>
      <c r="QBR35" s="733"/>
      <c r="QBS35" s="733"/>
      <c r="QBT35" s="733"/>
      <c r="QBU35" s="733"/>
      <c r="QBV35" s="733"/>
      <c r="QBW35" s="733"/>
      <c r="QBX35" s="733"/>
      <c r="QBY35" s="733"/>
      <c r="QBZ35" s="733"/>
      <c r="QCA35" s="733"/>
      <c r="QCB35" s="733"/>
      <c r="QCC35" s="733"/>
      <c r="QCD35" s="733"/>
      <c r="QCE35" s="733"/>
      <c r="QCF35" s="733"/>
      <c r="QCG35" s="733"/>
      <c r="QCH35" s="733"/>
      <c r="QCI35" s="733"/>
      <c r="QCJ35" s="733"/>
      <c r="QCK35" s="733"/>
      <c r="QCL35" s="733"/>
      <c r="QCM35" s="733"/>
      <c r="QCN35" s="733"/>
      <c r="QCO35" s="733"/>
      <c r="QCP35" s="733"/>
      <c r="QCQ35" s="733"/>
      <c r="QCR35" s="733"/>
      <c r="QCS35" s="733"/>
      <c r="QCT35" s="733"/>
      <c r="QCU35" s="733"/>
      <c r="QCV35" s="733"/>
      <c r="QCW35" s="733"/>
      <c r="QCX35" s="733"/>
      <c r="QCY35" s="733"/>
      <c r="QCZ35" s="733"/>
      <c r="QDA35" s="733"/>
      <c r="QDB35" s="733"/>
      <c r="QDC35" s="733"/>
      <c r="QDD35" s="733"/>
      <c r="QDE35" s="733"/>
      <c r="QDF35" s="733"/>
      <c r="QDG35" s="733"/>
      <c r="QDH35" s="733"/>
      <c r="QDI35" s="733"/>
      <c r="QDJ35" s="733"/>
      <c r="QDK35" s="733"/>
      <c r="QDL35" s="733"/>
      <c r="QDM35" s="733"/>
      <c r="QDN35" s="733"/>
      <c r="QDO35" s="733"/>
      <c r="QDP35" s="733"/>
      <c r="QDQ35" s="733"/>
      <c r="QDR35" s="733"/>
      <c r="QDS35" s="733"/>
      <c r="QDT35" s="733"/>
      <c r="QDU35" s="733"/>
      <c r="QDV35" s="733"/>
      <c r="QDW35" s="733"/>
      <c r="QDX35" s="733"/>
      <c r="QDY35" s="733"/>
      <c r="QDZ35" s="733"/>
      <c r="QEA35" s="733"/>
      <c r="QEB35" s="733"/>
      <c r="QEC35" s="733"/>
      <c r="QED35" s="733"/>
      <c r="QEE35" s="733"/>
      <c r="QEF35" s="733"/>
      <c r="QEG35" s="733"/>
      <c r="QEH35" s="733"/>
      <c r="QEI35" s="733"/>
      <c r="QEJ35" s="733"/>
      <c r="QEK35" s="733"/>
      <c r="QEL35" s="733"/>
      <c r="QEM35" s="733"/>
      <c r="QEN35" s="733"/>
      <c r="QEO35" s="733"/>
      <c r="QEP35" s="733"/>
      <c r="QEQ35" s="733"/>
      <c r="QER35" s="733"/>
      <c r="QES35" s="733"/>
      <c r="QET35" s="733"/>
      <c r="QEU35" s="733"/>
      <c r="QEV35" s="733"/>
      <c r="QEW35" s="733"/>
      <c r="QEX35" s="733"/>
      <c r="QEY35" s="733"/>
      <c r="QEZ35" s="733"/>
      <c r="QFA35" s="733"/>
      <c r="QFB35" s="733"/>
      <c r="QFC35" s="733"/>
      <c r="QFD35" s="733"/>
      <c r="QFE35" s="733"/>
      <c r="QFF35" s="733"/>
      <c r="QFG35" s="733"/>
      <c r="QFH35" s="733"/>
      <c r="QFI35" s="733"/>
      <c r="QFJ35" s="733"/>
      <c r="QFK35" s="733"/>
      <c r="QFL35" s="733"/>
      <c r="QFM35" s="733"/>
      <c r="QFN35" s="733"/>
      <c r="QFO35" s="733"/>
      <c r="QFP35" s="733"/>
      <c r="QFQ35" s="733"/>
      <c r="QFR35" s="733"/>
      <c r="QFS35" s="733"/>
      <c r="QFT35" s="733"/>
      <c r="QFU35" s="733"/>
      <c r="QFV35" s="733"/>
      <c r="QFW35" s="733"/>
      <c r="QFX35" s="733"/>
      <c r="QFY35" s="733"/>
      <c r="QFZ35" s="733"/>
      <c r="QGA35" s="733"/>
      <c r="QGB35" s="733"/>
      <c r="QGC35" s="733"/>
      <c r="QGD35" s="733"/>
      <c r="QGE35" s="733"/>
      <c r="QGF35" s="733"/>
      <c r="QGG35" s="733"/>
      <c r="QGH35" s="733"/>
      <c r="QGI35" s="733"/>
      <c r="QGJ35" s="733"/>
      <c r="QGK35" s="733"/>
      <c r="QGL35" s="733"/>
      <c r="QGM35" s="733"/>
      <c r="QGN35" s="733"/>
      <c r="QGO35" s="733"/>
      <c r="QGP35" s="733"/>
      <c r="QGQ35" s="733"/>
      <c r="QGR35" s="733"/>
      <c r="QGS35" s="733"/>
      <c r="QGT35" s="733"/>
      <c r="QGU35" s="733"/>
      <c r="QGV35" s="733"/>
      <c r="QGW35" s="733"/>
      <c r="QGX35" s="733"/>
      <c r="QGY35" s="733"/>
      <c r="QGZ35" s="733"/>
      <c r="QHA35" s="733"/>
      <c r="QHB35" s="733"/>
      <c r="QHC35" s="733"/>
      <c r="QHD35" s="733"/>
      <c r="QHE35" s="733"/>
      <c r="QHF35" s="733"/>
      <c r="QHG35" s="733"/>
      <c r="QHH35" s="733"/>
      <c r="QHI35" s="733"/>
      <c r="QHJ35" s="733"/>
      <c r="QHK35" s="733"/>
      <c r="QHL35" s="733"/>
      <c r="QHM35" s="733"/>
      <c r="QHN35" s="733"/>
      <c r="QHO35" s="733"/>
      <c r="QHP35" s="733"/>
      <c r="QHQ35" s="733"/>
      <c r="QHR35" s="733"/>
      <c r="QHS35" s="733"/>
      <c r="QHT35" s="733"/>
      <c r="QHU35" s="733"/>
      <c r="QHV35" s="733"/>
      <c r="QHW35" s="733"/>
      <c r="QHX35" s="733"/>
      <c r="QHY35" s="733"/>
      <c r="QHZ35" s="733"/>
      <c r="QIA35" s="733"/>
      <c r="QIB35" s="733"/>
      <c r="QIC35" s="733"/>
      <c r="QID35" s="733"/>
      <c r="QIE35" s="733"/>
      <c r="QIF35" s="733"/>
      <c r="QIG35" s="733"/>
      <c r="QIH35" s="733"/>
      <c r="QII35" s="733"/>
      <c r="QIJ35" s="733"/>
      <c r="QIK35" s="733"/>
      <c r="QIL35" s="733"/>
      <c r="QIM35" s="733"/>
      <c r="QIN35" s="733"/>
      <c r="QIO35" s="733"/>
      <c r="QIP35" s="733"/>
      <c r="QIQ35" s="733"/>
      <c r="QIR35" s="733"/>
      <c r="QIS35" s="733"/>
      <c r="QIT35" s="733"/>
      <c r="QIU35" s="733"/>
      <c r="QIV35" s="733"/>
      <c r="QIW35" s="733"/>
      <c r="QIX35" s="733"/>
      <c r="QIY35" s="733"/>
      <c r="QIZ35" s="733"/>
      <c r="QJA35" s="733"/>
      <c r="QJB35" s="733"/>
      <c r="QJC35" s="733"/>
      <c r="QJD35" s="733"/>
      <c r="QJE35" s="733"/>
      <c r="QJF35" s="733"/>
      <c r="QJG35" s="733"/>
      <c r="QJH35" s="733"/>
      <c r="QJI35" s="733"/>
      <c r="QJJ35" s="733"/>
      <c r="QJK35" s="733"/>
      <c r="QJL35" s="733"/>
      <c r="QJM35" s="733"/>
      <c r="QJN35" s="733"/>
      <c r="QJO35" s="733"/>
      <c r="QJP35" s="733"/>
      <c r="QJQ35" s="733"/>
      <c r="QJR35" s="733"/>
      <c r="QJS35" s="733"/>
      <c r="QJT35" s="733"/>
      <c r="QJU35" s="733"/>
      <c r="QJV35" s="733"/>
      <c r="QJW35" s="733"/>
      <c r="QJX35" s="733"/>
      <c r="QJY35" s="733"/>
      <c r="QJZ35" s="733"/>
      <c r="QKA35" s="733"/>
      <c r="QKB35" s="733"/>
      <c r="QKC35" s="733"/>
      <c r="QKD35" s="733"/>
      <c r="QKE35" s="733"/>
      <c r="QKF35" s="733"/>
      <c r="QKG35" s="733"/>
      <c r="QKH35" s="733"/>
      <c r="QKI35" s="733"/>
      <c r="QKJ35" s="733"/>
      <c r="QKK35" s="733"/>
      <c r="QKL35" s="733"/>
      <c r="QKM35" s="733"/>
      <c r="QKN35" s="733"/>
      <c r="QKO35" s="733"/>
      <c r="QKP35" s="733"/>
      <c r="QKQ35" s="733"/>
      <c r="QKR35" s="733"/>
      <c r="QKS35" s="733"/>
      <c r="QKT35" s="733"/>
      <c r="QKU35" s="733"/>
      <c r="QKV35" s="733"/>
      <c r="QKW35" s="733"/>
      <c r="QKX35" s="733"/>
      <c r="QKY35" s="733"/>
      <c r="QKZ35" s="733"/>
      <c r="QLA35" s="733"/>
      <c r="QLB35" s="733"/>
      <c r="QLC35" s="733"/>
      <c r="QLD35" s="733"/>
      <c r="QLE35" s="733"/>
      <c r="QLF35" s="733"/>
      <c r="QLG35" s="733"/>
      <c r="QLH35" s="733"/>
      <c r="QLI35" s="733"/>
      <c r="QLJ35" s="733"/>
      <c r="QLK35" s="733"/>
      <c r="QLL35" s="733"/>
      <c r="QLM35" s="733"/>
      <c r="QLN35" s="733"/>
      <c r="QLO35" s="733"/>
      <c r="QLP35" s="733"/>
      <c r="QLQ35" s="733"/>
      <c r="QLR35" s="733"/>
      <c r="QLS35" s="733"/>
      <c r="QLT35" s="733"/>
      <c r="QLU35" s="733"/>
      <c r="QLV35" s="733"/>
      <c r="QLW35" s="733"/>
      <c r="QLX35" s="733"/>
      <c r="QLY35" s="733"/>
      <c r="QLZ35" s="733"/>
      <c r="QMA35" s="733"/>
      <c r="QMB35" s="733"/>
      <c r="QMC35" s="733"/>
      <c r="QMD35" s="733"/>
      <c r="QME35" s="733"/>
      <c r="QMF35" s="733"/>
      <c r="QMG35" s="733"/>
      <c r="QMH35" s="733"/>
      <c r="QMI35" s="733"/>
      <c r="QMJ35" s="733"/>
      <c r="QMK35" s="733"/>
      <c r="QML35" s="733"/>
      <c r="QMM35" s="733"/>
      <c r="QMN35" s="733"/>
      <c r="QMO35" s="733"/>
      <c r="QMP35" s="733"/>
      <c r="QMQ35" s="733"/>
      <c r="QMR35" s="733"/>
      <c r="QMS35" s="733"/>
      <c r="QMT35" s="733"/>
      <c r="QMU35" s="733"/>
      <c r="QMV35" s="733"/>
      <c r="QMW35" s="733"/>
      <c r="QMX35" s="733"/>
      <c r="QMY35" s="733"/>
      <c r="QMZ35" s="733"/>
      <c r="QNA35" s="733"/>
      <c r="QNB35" s="733"/>
      <c r="QNC35" s="733"/>
      <c r="QND35" s="733"/>
      <c r="QNE35" s="733"/>
      <c r="QNF35" s="733"/>
      <c r="QNG35" s="733"/>
      <c r="QNH35" s="733"/>
      <c r="QNI35" s="733"/>
      <c r="QNJ35" s="733"/>
      <c r="QNK35" s="733"/>
      <c r="QNL35" s="733"/>
      <c r="QNM35" s="733"/>
      <c r="QNN35" s="733"/>
      <c r="QNO35" s="733"/>
      <c r="QNP35" s="733"/>
      <c r="QNQ35" s="733"/>
      <c r="QNR35" s="733"/>
      <c r="QNS35" s="733"/>
      <c r="QNT35" s="733"/>
      <c r="QNU35" s="733"/>
      <c r="QNV35" s="733"/>
      <c r="QNW35" s="733"/>
      <c r="QNX35" s="733"/>
      <c r="QNY35" s="733"/>
      <c r="QNZ35" s="733"/>
      <c r="QOA35" s="733"/>
      <c r="QOB35" s="733"/>
      <c r="QOC35" s="733"/>
      <c r="QOD35" s="733"/>
      <c r="QOE35" s="733"/>
      <c r="QOF35" s="733"/>
      <c r="QOG35" s="733"/>
      <c r="QOH35" s="733"/>
      <c r="QOI35" s="733"/>
      <c r="QOJ35" s="733"/>
      <c r="QOK35" s="733"/>
      <c r="QOL35" s="733"/>
      <c r="QOM35" s="733"/>
      <c r="QON35" s="733"/>
      <c r="QOO35" s="733"/>
      <c r="QOP35" s="733"/>
      <c r="QOQ35" s="733"/>
      <c r="QOR35" s="733"/>
      <c r="QOS35" s="733"/>
      <c r="QOT35" s="733"/>
      <c r="QOU35" s="733"/>
      <c r="QOV35" s="733"/>
      <c r="QOW35" s="733"/>
      <c r="QOX35" s="733"/>
      <c r="QOY35" s="733"/>
      <c r="QOZ35" s="733"/>
      <c r="QPA35" s="733"/>
      <c r="QPB35" s="733"/>
      <c r="QPC35" s="733"/>
      <c r="QPD35" s="733"/>
      <c r="QPE35" s="733"/>
      <c r="QPF35" s="733"/>
      <c r="QPG35" s="733"/>
      <c r="QPH35" s="733"/>
      <c r="QPI35" s="733"/>
      <c r="QPJ35" s="733"/>
      <c r="QPK35" s="733"/>
      <c r="QPL35" s="733"/>
      <c r="QPM35" s="733"/>
      <c r="QPN35" s="733"/>
      <c r="QPO35" s="733"/>
      <c r="QPP35" s="733"/>
      <c r="QPQ35" s="733"/>
      <c r="QPR35" s="733"/>
      <c r="QPS35" s="733"/>
      <c r="QPT35" s="733"/>
      <c r="QPU35" s="733"/>
      <c r="QPV35" s="733"/>
      <c r="QPW35" s="733"/>
      <c r="QPX35" s="733"/>
      <c r="QPY35" s="733"/>
      <c r="QPZ35" s="733"/>
      <c r="QQA35" s="733"/>
      <c r="QQB35" s="733"/>
      <c r="QQC35" s="733"/>
      <c r="QQD35" s="733"/>
      <c r="QQE35" s="733"/>
      <c r="QQF35" s="733"/>
      <c r="QQG35" s="733"/>
      <c r="QQH35" s="733"/>
      <c r="QQI35" s="733"/>
      <c r="QQJ35" s="733"/>
      <c r="QQK35" s="733"/>
      <c r="QQL35" s="733"/>
      <c r="QQM35" s="733"/>
      <c r="QQN35" s="733"/>
      <c r="QQO35" s="733"/>
      <c r="QQP35" s="733"/>
      <c r="QQQ35" s="733"/>
      <c r="QQR35" s="733"/>
      <c r="QQS35" s="733"/>
      <c r="QQT35" s="733"/>
      <c r="QQU35" s="733"/>
      <c r="QQV35" s="733"/>
      <c r="QQW35" s="733"/>
      <c r="QQX35" s="733"/>
      <c r="QQY35" s="733"/>
      <c r="QQZ35" s="733"/>
      <c r="QRA35" s="733"/>
      <c r="QRB35" s="733"/>
      <c r="QRC35" s="733"/>
      <c r="QRD35" s="733"/>
      <c r="QRE35" s="733"/>
      <c r="QRF35" s="733"/>
      <c r="QRG35" s="733"/>
      <c r="QRH35" s="733"/>
      <c r="QRI35" s="733"/>
      <c r="QRJ35" s="733"/>
      <c r="QRK35" s="733"/>
      <c r="QRL35" s="733"/>
      <c r="QRM35" s="733"/>
      <c r="QRN35" s="733"/>
      <c r="QRO35" s="733"/>
      <c r="QRP35" s="733"/>
      <c r="QRQ35" s="733"/>
      <c r="QRR35" s="733"/>
      <c r="QRS35" s="733"/>
      <c r="QRT35" s="733"/>
      <c r="QRU35" s="733"/>
      <c r="QRV35" s="733"/>
      <c r="QRW35" s="733"/>
      <c r="QRX35" s="733"/>
      <c r="QRY35" s="733"/>
      <c r="QRZ35" s="733"/>
      <c r="QSA35" s="733"/>
      <c r="QSB35" s="733"/>
      <c r="QSC35" s="733"/>
      <c r="QSD35" s="733"/>
      <c r="QSE35" s="733"/>
      <c r="QSF35" s="733"/>
      <c r="QSG35" s="733"/>
      <c r="QSH35" s="733"/>
      <c r="QSI35" s="733"/>
      <c r="QSJ35" s="733"/>
      <c r="QSK35" s="733"/>
      <c r="QSL35" s="733"/>
      <c r="QSM35" s="733"/>
      <c r="QSN35" s="733"/>
      <c r="QSO35" s="733"/>
      <c r="QSP35" s="733"/>
      <c r="QSQ35" s="733"/>
      <c r="QSR35" s="733"/>
      <c r="QSS35" s="733"/>
      <c r="QST35" s="733"/>
      <c r="QSU35" s="733"/>
      <c r="QSV35" s="733"/>
      <c r="QSW35" s="733"/>
      <c r="QSX35" s="733"/>
      <c r="QSY35" s="733"/>
      <c r="QSZ35" s="733"/>
      <c r="QTA35" s="733"/>
      <c r="QTB35" s="733"/>
      <c r="QTC35" s="733"/>
      <c r="QTD35" s="733"/>
      <c r="QTE35" s="733"/>
      <c r="QTF35" s="733"/>
      <c r="QTG35" s="733"/>
      <c r="QTH35" s="733"/>
      <c r="QTI35" s="733"/>
      <c r="QTJ35" s="733"/>
      <c r="QTK35" s="733"/>
      <c r="QTL35" s="733"/>
      <c r="QTM35" s="733"/>
      <c r="QTN35" s="733"/>
      <c r="QTO35" s="733"/>
      <c r="QTP35" s="733"/>
      <c r="QTQ35" s="733"/>
      <c r="QTR35" s="733"/>
      <c r="QTS35" s="733"/>
      <c r="QTT35" s="733"/>
      <c r="QTU35" s="733"/>
      <c r="QTV35" s="733"/>
      <c r="QTW35" s="733"/>
      <c r="QTX35" s="733"/>
      <c r="QTY35" s="733"/>
      <c r="QTZ35" s="733"/>
      <c r="QUA35" s="733"/>
      <c r="QUB35" s="733"/>
      <c r="QUC35" s="733"/>
      <c r="QUD35" s="733"/>
      <c r="QUE35" s="733"/>
      <c r="QUF35" s="733"/>
      <c r="QUG35" s="733"/>
      <c r="QUH35" s="733"/>
      <c r="QUI35" s="733"/>
      <c r="QUJ35" s="733"/>
      <c r="QUK35" s="733"/>
      <c r="QUL35" s="733"/>
      <c r="QUM35" s="733"/>
      <c r="QUN35" s="733"/>
      <c r="QUO35" s="733"/>
      <c r="QUP35" s="733"/>
      <c r="QUQ35" s="733"/>
      <c r="QUR35" s="733"/>
      <c r="QUS35" s="733"/>
      <c r="QUT35" s="733"/>
      <c r="QUU35" s="733"/>
      <c r="QUV35" s="733"/>
      <c r="QUW35" s="733"/>
      <c r="QUX35" s="733"/>
      <c r="QUY35" s="733"/>
      <c r="QUZ35" s="733"/>
      <c r="QVA35" s="733"/>
      <c r="QVB35" s="733"/>
      <c r="QVC35" s="733"/>
      <c r="QVD35" s="733"/>
      <c r="QVE35" s="733"/>
      <c r="QVF35" s="733"/>
      <c r="QVG35" s="733"/>
      <c r="QVH35" s="733"/>
      <c r="QVI35" s="733"/>
      <c r="QVJ35" s="733"/>
      <c r="QVK35" s="733"/>
      <c r="QVL35" s="733"/>
      <c r="QVM35" s="733"/>
      <c r="QVN35" s="733"/>
      <c r="QVO35" s="733"/>
      <c r="QVP35" s="733"/>
      <c r="QVQ35" s="733"/>
      <c r="QVR35" s="733"/>
      <c r="QVS35" s="733"/>
      <c r="QVT35" s="733"/>
      <c r="QVU35" s="733"/>
      <c r="QVV35" s="733"/>
      <c r="QVW35" s="733"/>
      <c r="QVX35" s="733"/>
      <c r="QVY35" s="733"/>
      <c r="QVZ35" s="733"/>
      <c r="QWA35" s="733"/>
      <c r="QWB35" s="733"/>
      <c r="QWC35" s="733"/>
      <c r="QWD35" s="733"/>
      <c r="QWE35" s="733"/>
      <c r="QWF35" s="733"/>
      <c r="QWG35" s="733"/>
      <c r="QWH35" s="733"/>
      <c r="QWI35" s="733"/>
      <c r="QWJ35" s="733"/>
      <c r="QWK35" s="733"/>
      <c r="QWL35" s="733"/>
      <c r="QWM35" s="733"/>
      <c r="QWN35" s="733"/>
      <c r="QWO35" s="733"/>
      <c r="QWP35" s="733"/>
      <c r="QWQ35" s="733"/>
      <c r="QWR35" s="733"/>
      <c r="QWS35" s="733"/>
      <c r="QWT35" s="733"/>
      <c r="QWU35" s="733"/>
      <c r="QWV35" s="733"/>
      <c r="QWW35" s="733"/>
      <c r="QWX35" s="733"/>
      <c r="QWY35" s="733"/>
      <c r="QWZ35" s="733"/>
      <c r="QXA35" s="733"/>
      <c r="QXB35" s="733"/>
      <c r="QXC35" s="733"/>
      <c r="QXD35" s="733"/>
      <c r="QXE35" s="733"/>
      <c r="QXF35" s="733"/>
      <c r="QXG35" s="733"/>
      <c r="QXH35" s="733"/>
      <c r="QXI35" s="733"/>
      <c r="QXJ35" s="733"/>
      <c r="QXK35" s="733"/>
      <c r="QXL35" s="733"/>
      <c r="QXM35" s="733"/>
      <c r="QXN35" s="733"/>
      <c r="QXO35" s="733"/>
      <c r="QXP35" s="733"/>
      <c r="QXQ35" s="733"/>
      <c r="QXR35" s="733"/>
      <c r="QXS35" s="733"/>
      <c r="QXT35" s="733"/>
      <c r="QXU35" s="733"/>
      <c r="QXV35" s="733"/>
      <c r="QXW35" s="733"/>
      <c r="QXX35" s="733"/>
      <c r="QXY35" s="733"/>
      <c r="QXZ35" s="733"/>
      <c r="QYA35" s="733"/>
      <c r="QYB35" s="733"/>
      <c r="QYC35" s="733"/>
      <c r="QYD35" s="733"/>
      <c r="QYE35" s="733"/>
      <c r="QYF35" s="733"/>
      <c r="QYG35" s="733"/>
      <c r="QYH35" s="733"/>
      <c r="QYI35" s="733"/>
      <c r="QYJ35" s="733"/>
      <c r="QYK35" s="733"/>
      <c r="QYL35" s="733"/>
      <c r="QYM35" s="733"/>
      <c r="QYN35" s="733"/>
      <c r="QYO35" s="733"/>
      <c r="QYP35" s="733"/>
      <c r="QYQ35" s="733"/>
      <c r="QYR35" s="733"/>
      <c r="QYS35" s="733"/>
      <c r="QYT35" s="733"/>
      <c r="QYU35" s="733"/>
      <c r="QYV35" s="733"/>
      <c r="QYW35" s="733"/>
      <c r="QYX35" s="733"/>
      <c r="QYY35" s="733"/>
      <c r="QYZ35" s="733"/>
      <c r="QZA35" s="733"/>
      <c r="QZB35" s="733"/>
      <c r="QZC35" s="733"/>
      <c r="QZD35" s="733"/>
      <c r="QZE35" s="733"/>
      <c r="QZF35" s="733"/>
      <c r="QZG35" s="733"/>
      <c r="QZH35" s="733"/>
      <c r="QZI35" s="733"/>
      <c r="QZJ35" s="733"/>
      <c r="QZK35" s="733"/>
      <c r="QZL35" s="733"/>
      <c r="QZM35" s="733"/>
      <c r="QZN35" s="733"/>
      <c r="QZO35" s="733"/>
      <c r="QZP35" s="733"/>
      <c r="QZQ35" s="733"/>
      <c r="QZR35" s="733"/>
      <c r="QZS35" s="733"/>
      <c r="QZT35" s="733"/>
      <c r="QZU35" s="733"/>
      <c r="QZV35" s="733"/>
      <c r="QZW35" s="733"/>
      <c r="QZX35" s="733"/>
      <c r="QZY35" s="733"/>
      <c r="QZZ35" s="733"/>
      <c r="RAA35" s="733"/>
      <c r="RAB35" s="733"/>
      <c r="RAC35" s="733"/>
      <c r="RAD35" s="733"/>
      <c r="RAE35" s="733"/>
      <c r="RAF35" s="733"/>
      <c r="RAG35" s="733"/>
      <c r="RAH35" s="733"/>
      <c r="RAI35" s="733"/>
      <c r="RAJ35" s="733"/>
      <c r="RAK35" s="733"/>
      <c r="RAL35" s="733"/>
      <c r="RAM35" s="733"/>
      <c r="RAN35" s="733"/>
      <c r="RAO35" s="733"/>
      <c r="RAP35" s="733"/>
      <c r="RAQ35" s="733"/>
      <c r="RAR35" s="733"/>
      <c r="RAS35" s="733"/>
      <c r="RAT35" s="733"/>
      <c r="RAU35" s="733"/>
      <c r="RAV35" s="733"/>
      <c r="RAW35" s="733"/>
      <c r="RAX35" s="733"/>
      <c r="RAY35" s="733"/>
      <c r="RAZ35" s="733"/>
      <c r="RBA35" s="733"/>
      <c r="RBB35" s="733"/>
      <c r="RBC35" s="733"/>
      <c r="RBD35" s="733"/>
      <c r="RBE35" s="733"/>
      <c r="RBF35" s="733"/>
      <c r="RBG35" s="733"/>
      <c r="RBH35" s="733"/>
      <c r="RBI35" s="733"/>
      <c r="RBJ35" s="733"/>
      <c r="RBK35" s="733"/>
      <c r="RBL35" s="733"/>
      <c r="RBM35" s="733"/>
      <c r="RBN35" s="733"/>
      <c r="RBO35" s="733"/>
      <c r="RBP35" s="733"/>
      <c r="RBQ35" s="733"/>
      <c r="RBR35" s="733"/>
      <c r="RBS35" s="733"/>
      <c r="RBT35" s="733"/>
      <c r="RBU35" s="733"/>
      <c r="RBV35" s="733"/>
      <c r="RBW35" s="733"/>
      <c r="RBX35" s="733"/>
      <c r="RBY35" s="733"/>
      <c r="RBZ35" s="733"/>
      <c r="RCA35" s="733"/>
      <c r="RCB35" s="733"/>
      <c r="RCC35" s="733"/>
      <c r="RCD35" s="733"/>
      <c r="RCE35" s="733"/>
      <c r="RCF35" s="733"/>
      <c r="RCG35" s="733"/>
      <c r="RCH35" s="733"/>
      <c r="RCI35" s="733"/>
      <c r="RCJ35" s="733"/>
      <c r="RCK35" s="733"/>
      <c r="RCL35" s="733"/>
      <c r="RCM35" s="733"/>
      <c r="RCN35" s="733"/>
      <c r="RCO35" s="733"/>
      <c r="RCP35" s="733"/>
      <c r="RCQ35" s="733"/>
      <c r="RCR35" s="733"/>
      <c r="RCS35" s="733"/>
      <c r="RCT35" s="733"/>
      <c r="RCU35" s="733"/>
      <c r="RCV35" s="733"/>
      <c r="RCW35" s="733"/>
      <c r="RCX35" s="733"/>
      <c r="RCY35" s="733"/>
      <c r="RCZ35" s="733"/>
      <c r="RDA35" s="733"/>
      <c r="RDB35" s="733"/>
      <c r="RDC35" s="733"/>
      <c r="RDD35" s="733"/>
      <c r="RDE35" s="733"/>
      <c r="RDF35" s="733"/>
      <c r="RDG35" s="733"/>
      <c r="RDH35" s="733"/>
      <c r="RDI35" s="733"/>
      <c r="RDJ35" s="733"/>
      <c r="RDK35" s="733"/>
      <c r="RDL35" s="733"/>
      <c r="RDM35" s="733"/>
      <c r="RDN35" s="733"/>
      <c r="RDO35" s="733"/>
      <c r="RDP35" s="733"/>
      <c r="RDQ35" s="733"/>
      <c r="RDR35" s="733"/>
      <c r="RDS35" s="733"/>
      <c r="RDT35" s="733"/>
      <c r="RDU35" s="733"/>
      <c r="RDV35" s="733"/>
      <c r="RDW35" s="733"/>
      <c r="RDX35" s="733"/>
      <c r="RDY35" s="733"/>
      <c r="RDZ35" s="733"/>
      <c r="REA35" s="733"/>
      <c r="REB35" s="733"/>
      <c r="REC35" s="733"/>
      <c r="RED35" s="733"/>
      <c r="REE35" s="733"/>
      <c r="REF35" s="733"/>
      <c r="REG35" s="733"/>
      <c r="REH35" s="733"/>
      <c r="REI35" s="733"/>
      <c r="REJ35" s="733"/>
      <c r="REK35" s="733"/>
      <c r="REL35" s="733"/>
      <c r="REM35" s="733"/>
      <c r="REN35" s="733"/>
      <c r="REO35" s="733"/>
      <c r="REP35" s="733"/>
      <c r="REQ35" s="733"/>
      <c r="RER35" s="733"/>
      <c r="RES35" s="733"/>
      <c r="RET35" s="733"/>
      <c r="REU35" s="733"/>
      <c r="REV35" s="733"/>
      <c r="REW35" s="733"/>
      <c r="REX35" s="733"/>
      <c r="REY35" s="733"/>
      <c r="REZ35" s="733"/>
      <c r="RFA35" s="733"/>
      <c r="RFB35" s="733"/>
      <c r="RFC35" s="733"/>
      <c r="RFD35" s="733"/>
      <c r="RFE35" s="733"/>
      <c r="RFF35" s="733"/>
      <c r="RFG35" s="733"/>
      <c r="RFH35" s="733"/>
      <c r="RFI35" s="733"/>
      <c r="RFJ35" s="733"/>
      <c r="RFK35" s="733"/>
      <c r="RFL35" s="733"/>
      <c r="RFM35" s="733"/>
      <c r="RFN35" s="733"/>
      <c r="RFO35" s="733"/>
      <c r="RFP35" s="733"/>
      <c r="RFQ35" s="733"/>
      <c r="RFR35" s="733"/>
      <c r="RFS35" s="733"/>
      <c r="RFT35" s="733"/>
      <c r="RFU35" s="733"/>
      <c r="RFV35" s="733"/>
      <c r="RFW35" s="733"/>
      <c r="RFX35" s="733"/>
      <c r="RFY35" s="733"/>
      <c r="RFZ35" s="733"/>
      <c r="RGA35" s="733"/>
      <c r="RGB35" s="733"/>
      <c r="RGC35" s="733"/>
      <c r="RGD35" s="733"/>
      <c r="RGE35" s="733"/>
      <c r="RGF35" s="733"/>
      <c r="RGG35" s="733"/>
      <c r="RGH35" s="733"/>
      <c r="RGI35" s="733"/>
      <c r="RGJ35" s="733"/>
      <c r="RGK35" s="733"/>
      <c r="RGL35" s="733"/>
      <c r="RGM35" s="733"/>
      <c r="RGN35" s="733"/>
      <c r="RGO35" s="733"/>
      <c r="RGP35" s="733"/>
      <c r="RGQ35" s="733"/>
      <c r="RGR35" s="733"/>
      <c r="RGS35" s="733"/>
      <c r="RGT35" s="733"/>
      <c r="RGU35" s="733"/>
      <c r="RGV35" s="733"/>
      <c r="RGW35" s="733"/>
      <c r="RGX35" s="733"/>
      <c r="RGY35" s="733"/>
      <c r="RGZ35" s="733"/>
      <c r="RHA35" s="733"/>
      <c r="RHB35" s="733"/>
      <c r="RHC35" s="733"/>
      <c r="RHD35" s="733"/>
      <c r="RHE35" s="733"/>
      <c r="RHF35" s="733"/>
      <c r="RHG35" s="733"/>
      <c r="RHH35" s="733"/>
      <c r="RHI35" s="733"/>
      <c r="RHJ35" s="733"/>
      <c r="RHK35" s="733"/>
      <c r="RHL35" s="733"/>
      <c r="RHM35" s="733"/>
      <c r="RHN35" s="733"/>
      <c r="RHO35" s="733"/>
      <c r="RHP35" s="733"/>
      <c r="RHQ35" s="733"/>
      <c r="RHR35" s="733"/>
      <c r="RHS35" s="733"/>
      <c r="RHT35" s="733"/>
      <c r="RHU35" s="733"/>
      <c r="RHV35" s="733"/>
      <c r="RHW35" s="733"/>
      <c r="RHX35" s="733"/>
      <c r="RHY35" s="733"/>
      <c r="RHZ35" s="733"/>
      <c r="RIA35" s="733"/>
      <c r="RIB35" s="733"/>
      <c r="RIC35" s="733"/>
      <c r="RID35" s="733"/>
      <c r="RIE35" s="733"/>
      <c r="RIF35" s="733"/>
      <c r="RIG35" s="733"/>
      <c r="RIH35" s="733"/>
      <c r="RII35" s="733"/>
      <c r="RIJ35" s="733"/>
      <c r="RIK35" s="733"/>
      <c r="RIL35" s="733"/>
      <c r="RIM35" s="733"/>
      <c r="RIN35" s="733"/>
      <c r="RIO35" s="733"/>
      <c r="RIP35" s="733"/>
      <c r="RIQ35" s="733"/>
      <c r="RIR35" s="733"/>
      <c r="RIS35" s="733"/>
      <c r="RIT35" s="733"/>
      <c r="RIU35" s="733"/>
      <c r="RIV35" s="733"/>
      <c r="RIW35" s="733"/>
      <c r="RIX35" s="733"/>
      <c r="RIY35" s="733"/>
      <c r="RIZ35" s="733"/>
      <c r="RJA35" s="733"/>
      <c r="RJB35" s="733"/>
      <c r="RJC35" s="733"/>
      <c r="RJD35" s="733"/>
      <c r="RJE35" s="733"/>
      <c r="RJF35" s="733"/>
      <c r="RJG35" s="733"/>
      <c r="RJH35" s="733"/>
      <c r="RJI35" s="733"/>
      <c r="RJJ35" s="733"/>
      <c r="RJK35" s="733"/>
      <c r="RJL35" s="733"/>
      <c r="RJM35" s="733"/>
      <c r="RJN35" s="733"/>
      <c r="RJO35" s="733"/>
      <c r="RJP35" s="733"/>
      <c r="RJQ35" s="733"/>
      <c r="RJR35" s="733"/>
      <c r="RJS35" s="733"/>
      <c r="RJT35" s="733"/>
      <c r="RJU35" s="733"/>
      <c r="RJV35" s="733"/>
      <c r="RJW35" s="733"/>
      <c r="RJX35" s="733"/>
      <c r="RJY35" s="733"/>
      <c r="RJZ35" s="733"/>
      <c r="RKA35" s="733"/>
      <c r="RKB35" s="733"/>
      <c r="RKC35" s="733"/>
      <c r="RKD35" s="733"/>
      <c r="RKE35" s="733"/>
      <c r="RKF35" s="733"/>
      <c r="RKG35" s="733"/>
      <c r="RKH35" s="733"/>
      <c r="RKI35" s="733"/>
      <c r="RKJ35" s="733"/>
      <c r="RKK35" s="733"/>
      <c r="RKL35" s="733"/>
      <c r="RKM35" s="733"/>
      <c r="RKN35" s="733"/>
      <c r="RKO35" s="733"/>
      <c r="RKP35" s="733"/>
      <c r="RKQ35" s="733"/>
      <c r="RKR35" s="733"/>
      <c r="RKS35" s="733"/>
      <c r="RKT35" s="733"/>
      <c r="RKU35" s="733"/>
      <c r="RKV35" s="733"/>
      <c r="RKW35" s="733"/>
      <c r="RKX35" s="733"/>
      <c r="RKY35" s="733"/>
      <c r="RKZ35" s="733"/>
      <c r="RLA35" s="733"/>
      <c r="RLB35" s="733"/>
      <c r="RLC35" s="733"/>
      <c r="RLD35" s="733"/>
      <c r="RLE35" s="733"/>
      <c r="RLF35" s="733"/>
      <c r="RLG35" s="733"/>
      <c r="RLH35" s="733"/>
      <c r="RLI35" s="733"/>
      <c r="RLJ35" s="733"/>
      <c r="RLK35" s="733"/>
      <c r="RLL35" s="733"/>
      <c r="RLM35" s="733"/>
      <c r="RLN35" s="733"/>
      <c r="RLO35" s="733"/>
      <c r="RLP35" s="733"/>
      <c r="RLQ35" s="733"/>
      <c r="RLR35" s="733"/>
      <c r="RLS35" s="733"/>
      <c r="RLT35" s="733"/>
      <c r="RLU35" s="733"/>
      <c r="RLV35" s="733"/>
      <c r="RLW35" s="733"/>
      <c r="RLX35" s="733"/>
      <c r="RLY35" s="733"/>
      <c r="RLZ35" s="733"/>
      <c r="RMA35" s="733"/>
      <c r="RMB35" s="733"/>
      <c r="RMC35" s="733"/>
      <c r="RMD35" s="733"/>
      <c r="RME35" s="733"/>
      <c r="RMF35" s="733"/>
      <c r="RMG35" s="733"/>
      <c r="RMH35" s="733"/>
      <c r="RMI35" s="733"/>
      <c r="RMJ35" s="733"/>
      <c r="RMK35" s="733"/>
      <c r="RML35" s="733"/>
      <c r="RMM35" s="733"/>
      <c r="RMN35" s="733"/>
      <c r="RMO35" s="733"/>
      <c r="RMP35" s="733"/>
      <c r="RMQ35" s="733"/>
      <c r="RMR35" s="733"/>
      <c r="RMS35" s="733"/>
      <c r="RMT35" s="733"/>
      <c r="RMU35" s="733"/>
      <c r="RMV35" s="733"/>
      <c r="RMW35" s="733"/>
      <c r="RMX35" s="733"/>
      <c r="RMY35" s="733"/>
      <c r="RMZ35" s="733"/>
      <c r="RNA35" s="733"/>
      <c r="RNB35" s="733"/>
      <c r="RNC35" s="733"/>
      <c r="RND35" s="733"/>
      <c r="RNE35" s="733"/>
      <c r="RNF35" s="733"/>
      <c r="RNG35" s="733"/>
      <c r="RNH35" s="733"/>
      <c r="RNI35" s="733"/>
      <c r="RNJ35" s="733"/>
      <c r="RNK35" s="733"/>
      <c r="RNL35" s="733"/>
      <c r="RNM35" s="733"/>
      <c r="RNN35" s="733"/>
      <c r="RNO35" s="733"/>
      <c r="RNP35" s="733"/>
      <c r="RNQ35" s="733"/>
      <c r="RNR35" s="733"/>
      <c r="RNS35" s="733"/>
      <c r="RNT35" s="733"/>
      <c r="RNU35" s="733"/>
      <c r="RNV35" s="733"/>
      <c r="RNW35" s="733"/>
      <c r="RNX35" s="733"/>
      <c r="RNY35" s="733"/>
      <c r="RNZ35" s="733"/>
      <c r="ROA35" s="733"/>
      <c r="ROB35" s="733"/>
      <c r="ROC35" s="733"/>
      <c r="ROD35" s="733"/>
      <c r="ROE35" s="733"/>
      <c r="ROF35" s="733"/>
      <c r="ROG35" s="733"/>
      <c r="ROH35" s="733"/>
      <c r="ROI35" s="733"/>
      <c r="ROJ35" s="733"/>
      <c r="ROK35" s="733"/>
      <c r="ROL35" s="733"/>
      <c r="ROM35" s="733"/>
      <c r="RON35" s="733"/>
      <c r="ROO35" s="733"/>
      <c r="ROP35" s="733"/>
      <c r="ROQ35" s="733"/>
      <c r="ROR35" s="733"/>
      <c r="ROS35" s="733"/>
      <c r="ROT35" s="733"/>
      <c r="ROU35" s="733"/>
      <c r="ROV35" s="733"/>
      <c r="ROW35" s="733"/>
      <c r="ROX35" s="733"/>
      <c r="ROY35" s="733"/>
      <c r="ROZ35" s="733"/>
      <c r="RPA35" s="733"/>
      <c r="RPB35" s="733"/>
      <c r="RPC35" s="733"/>
      <c r="RPD35" s="733"/>
      <c r="RPE35" s="733"/>
      <c r="RPF35" s="733"/>
      <c r="RPG35" s="733"/>
      <c r="RPH35" s="733"/>
      <c r="RPI35" s="733"/>
      <c r="RPJ35" s="733"/>
      <c r="RPK35" s="733"/>
      <c r="RPL35" s="733"/>
      <c r="RPM35" s="733"/>
      <c r="RPN35" s="733"/>
      <c r="RPO35" s="733"/>
      <c r="RPP35" s="733"/>
      <c r="RPQ35" s="733"/>
      <c r="RPR35" s="733"/>
      <c r="RPS35" s="733"/>
      <c r="RPT35" s="733"/>
      <c r="RPU35" s="733"/>
      <c r="RPV35" s="733"/>
      <c r="RPW35" s="733"/>
      <c r="RPX35" s="733"/>
      <c r="RPY35" s="733"/>
      <c r="RPZ35" s="733"/>
      <c r="RQA35" s="733"/>
      <c r="RQB35" s="733"/>
      <c r="RQC35" s="733"/>
      <c r="RQD35" s="733"/>
      <c r="RQE35" s="733"/>
      <c r="RQF35" s="733"/>
      <c r="RQG35" s="733"/>
      <c r="RQH35" s="733"/>
      <c r="RQI35" s="733"/>
      <c r="RQJ35" s="733"/>
      <c r="RQK35" s="733"/>
      <c r="RQL35" s="733"/>
      <c r="RQM35" s="733"/>
      <c r="RQN35" s="733"/>
      <c r="RQO35" s="733"/>
      <c r="RQP35" s="733"/>
      <c r="RQQ35" s="733"/>
      <c r="RQR35" s="733"/>
      <c r="RQS35" s="733"/>
      <c r="RQT35" s="733"/>
      <c r="RQU35" s="733"/>
      <c r="RQV35" s="733"/>
      <c r="RQW35" s="733"/>
      <c r="RQX35" s="733"/>
      <c r="RQY35" s="733"/>
      <c r="RQZ35" s="733"/>
      <c r="RRA35" s="733"/>
      <c r="RRB35" s="733"/>
      <c r="RRC35" s="733"/>
      <c r="RRD35" s="733"/>
      <c r="RRE35" s="733"/>
      <c r="RRF35" s="733"/>
      <c r="RRG35" s="733"/>
      <c r="RRH35" s="733"/>
      <c r="RRI35" s="733"/>
      <c r="RRJ35" s="733"/>
      <c r="RRK35" s="733"/>
      <c r="RRL35" s="733"/>
      <c r="RRM35" s="733"/>
      <c r="RRN35" s="733"/>
      <c r="RRO35" s="733"/>
      <c r="RRP35" s="733"/>
      <c r="RRQ35" s="733"/>
      <c r="RRR35" s="733"/>
      <c r="RRS35" s="733"/>
      <c r="RRT35" s="733"/>
      <c r="RRU35" s="733"/>
      <c r="RRV35" s="733"/>
      <c r="RRW35" s="733"/>
      <c r="RRX35" s="733"/>
      <c r="RRY35" s="733"/>
      <c r="RRZ35" s="733"/>
      <c r="RSA35" s="733"/>
      <c r="RSB35" s="733"/>
      <c r="RSC35" s="733"/>
      <c r="RSD35" s="733"/>
      <c r="RSE35" s="733"/>
      <c r="RSF35" s="733"/>
      <c r="RSG35" s="733"/>
      <c r="RSH35" s="733"/>
      <c r="RSI35" s="733"/>
      <c r="RSJ35" s="733"/>
      <c r="RSK35" s="733"/>
      <c r="RSL35" s="733"/>
      <c r="RSM35" s="733"/>
      <c r="RSN35" s="733"/>
      <c r="RSO35" s="733"/>
      <c r="RSP35" s="733"/>
      <c r="RSQ35" s="733"/>
      <c r="RSR35" s="733"/>
      <c r="RSS35" s="733"/>
      <c r="RST35" s="733"/>
      <c r="RSU35" s="733"/>
      <c r="RSV35" s="733"/>
      <c r="RSW35" s="733"/>
      <c r="RSX35" s="733"/>
      <c r="RSY35" s="733"/>
      <c r="RSZ35" s="733"/>
      <c r="RTA35" s="733"/>
      <c r="RTB35" s="733"/>
      <c r="RTC35" s="733"/>
      <c r="RTD35" s="733"/>
      <c r="RTE35" s="733"/>
      <c r="RTF35" s="733"/>
      <c r="RTG35" s="733"/>
      <c r="RTH35" s="733"/>
      <c r="RTI35" s="733"/>
      <c r="RTJ35" s="733"/>
      <c r="RTK35" s="733"/>
      <c r="RTL35" s="733"/>
      <c r="RTM35" s="733"/>
      <c r="RTN35" s="733"/>
      <c r="RTO35" s="733"/>
      <c r="RTP35" s="733"/>
      <c r="RTQ35" s="733"/>
      <c r="RTR35" s="733"/>
      <c r="RTS35" s="733"/>
      <c r="RTT35" s="733"/>
      <c r="RTU35" s="733"/>
      <c r="RTV35" s="733"/>
      <c r="RTW35" s="733"/>
      <c r="RTX35" s="733"/>
      <c r="RTY35" s="733"/>
      <c r="RTZ35" s="733"/>
      <c r="RUA35" s="733"/>
      <c r="RUB35" s="733"/>
      <c r="RUC35" s="733"/>
      <c r="RUD35" s="733"/>
      <c r="RUE35" s="733"/>
      <c r="RUF35" s="733"/>
      <c r="RUG35" s="733"/>
      <c r="RUH35" s="733"/>
      <c r="RUI35" s="733"/>
      <c r="RUJ35" s="733"/>
      <c r="RUK35" s="733"/>
      <c r="RUL35" s="733"/>
      <c r="RUM35" s="733"/>
      <c r="RUN35" s="733"/>
      <c r="RUO35" s="733"/>
      <c r="RUP35" s="733"/>
      <c r="RUQ35" s="733"/>
      <c r="RUR35" s="733"/>
      <c r="RUS35" s="733"/>
      <c r="RUT35" s="733"/>
      <c r="RUU35" s="733"/>
      <c r="RUV35" s="733"/>
      <c r="RUW35" s="733"/>
      <c r="RUX35" s="733"/>
      <c r="RUY35" s="733"/>
      <c r="RUZ35" s="733"/>
      <c r="RVA35" s="733"/>
      <c r="RVB35" s="733"/>
      <c r="RVC35" s="733"/>
      <c r="RVD35" s="733"/>
      <c r="RVE35" s="733"/>
      <c r="RVF35" s="733"/>
      <c r="RVG35" s="733"/>
      <c r="RVH35" s="733"/>
      <c r="RVI35" s="733"/>
      <c r="RVJ35" s="733"/>
      <c r="RVK35" s="733"/>
      <c r="RVL35" s="733"/>
      <c r="RVM35" s="733"/>
      <c r="RVN35" s="733"/>
      <c r="RVO35" s="733"/>
      <c r="RVP35" s="733"/>
      <c r="RVQ35" s="733"/>
      <c r="RVR35" s="733"/>
      <c r="RVS35" s="733"/>
      <c r="RVT35" s="733"/>
      <c r="RVU35" s="733"/>
      <c r="RVV35" s="733"/>
      <c r="RVW35" s="733"/>
      <c r="RVX35" s="733"/>
      <c r="RVY35" s="733"/>
      <c r="RVZ35" s="733"/>
      <c r="RWA35" s="733"/>
      <c r="RWB35" s="733"/>
      <c r="RWC35" s="733"/>
      <c r="RWD35" s="733"/>
      <c r="RWE35" s="733"/>
      <c r="RWF35" s="733"/>
      <c r="RWG35" s="733"/>
      <c r="RWH35" s="733"/>
      <c r="RWI35" s="733"/>
      <c r="RWJ35" s="733"/>
      <c r="RWK35" s="733"/>
      <c r="RWL35" s="733"/>
      <c r="RWM35" s="733"/>
      <c r="RWN35" s="733"/>
      <c r="RWO35" s="733"/>
      <c r="RWP35" s="733"/>
      <c r="RWQ35" s="733"/>
      <c r="RWR35" s="733"/>
      <c r="RWS35" s="733"/>
      <c r="RWT35" s="733"/>
      <c r="RWU35" s="733"/>
      <c r="RWV35" s="733"/>
      <c r="RWW35" s="733"/>
      <c r="RWX35" s="733"/>
      <c r="RWY35" s="733"/>
      <c r="RWZ35" s="733"/>
      <c r="RXA35" s="733"/>
      <c r="RXB35" s="733"/>
      <c r="RXC35" s="733"/>
      <c r="RXD35" s="733"/>
      <c r="RXE35" s="733"/>
      <c r="RXF35" s="733"/>
      <c r="RXG35" s="733"/>
      <c r="RXH35" s="733"/>
      <c r="RXI35" s="733"/>
      <c r="RXJ35" s="733"/>
      <c r="RXK35" s="733"/>
      <c r="RXL35" s="733"/>
      <c r="RXM35" s="733"/>
      <c r="RXN35" s="733"/>
      <c r="RXO35" s="733"/>
      <c r="RXP35" s="733"/>
      <c r="RXQ35" s="733"/>
      <c r="RXR35" s="733"/>
      <c r="RXS35" s="733"/>
      <c r="RXT35" s="733"/>
      <c r="RXU35" s="733"/>
      <c r="RXV35" s="733"/>
      <c r="RXW35" s="733"/>
      <c r="RXX35" s="733"/>
      <c r="RXY35" s="733"/>
      <c r="RXZ35" s="733"/>
      <c r="RYA35" s="733"/>
      <c r="RYB35" s="733"/>
      <c r="RYC35" s="733"/>
      <c r="RYD35" s="733"/>
      <c r="RYE35" s="733"/>
      <c r="RYF35" s="733"/>
      <c r="RYG35" s="733"/>
      <c r="RYH35" s="733"/>
      <c r="RYI35" s="733"/>
      <c r="RYJ35" s="733"/>
      <c r="RYK35" s="733"/>
      <c r="RYL35" s="733"/>
      <c r="RYM35" s="733"/>
      <c r="RYN35" s="733"/>
      <c r="RYO35" s="733"/>
      <c r="RYP35" s="733"/>
      <c r="RYQ35" s="733"/>
      <c r="RYR35" s="733"/>
      <c r="RYS35" s="733"/>
      <c r="RYT35" s="733"/>
      <c r="RYU35" s="733"/>
      <c r="RYV35" s="733"/>
      <c r="RYW35" s="733"/>
      <c r="RYX35" s="733"/>
      <c r="RYY35" s="733"/>
      <c r="RYZ35" s="733"/>
      <c r="RZA35" s="733"/>
      <c r="RZB35" s="733"/>
      <c r="RZC35" s="733"/>
      <c r="RZD35" s="733"/>
      <c r="RZE35" s="733"/>
      <c r="RZF35" s="733"/>
      <c r="RZG35" s="733"/>
      <c r="RZH35" s="733"/>
      <c r="RZI35" s="733"/>
      <c r="RZJ35" s="733"/>
      <c r="RZK35" s="733"/>
      <c r="RZL35" s="733"/>
      <c r="RZM35" s="733"/>
      <c r="RZN35" s="733"/>
      <c r="RZO35" s="733"/>
      <c r="RZP35" s="733"/>
      <c r="RZQ35" s="733"/>
      <c r="RZR35" s="733"/>
      <c r="RZS35" s="733"/>
      <c r="RZT35" s="733"/>
      <c r="RZU35" s="733"/>
      <c r="RZV35" s="733"/>
      <c r="RZW35" s="733"/>
      <c r="RZX35" s="733"/>
      <c r="RZY35" s="733"/>
      <c r="RZZ35" s="733"/>
      <c r="SAA35" s="733"/>
      <c r="SAB35" s="733"/>
      <c r="SAC35" s="733"/>
      <c r="SAD35" s="733"/>
      <c r="SAE35" s="733"/>
      <c r="SAF35" s="733"/>
      <c r="SAG35" s="733"/>
      <c r="SAH35" s="733"/>
      <c r="SAI35" s="733"/>
      <c r="SAJ35" s="733"/>
      <c r="SAK35" s="733"/>
      <c r="SAL35" s="733"/>
      <c r="SAM35" s="733"/>
      <c r="SAN35" s="733"/>
      <c r="SAO35" s="733"/>
      <c r="SAP35" s="733"/>
      <c r="SAQ35" s="733"/>
      <c r="SAR35" s="733"/>
      <c r="SAS35" s="733"/>
      <c r="SAT35" s="733"/>
      <c r="SAU35" s="733"/>
      <c r="SAV35" s="733"/>
      <c r="SAW35" s="733"/>
      <c r="SAX35" s="733"/>
      <c r="SAY35" s="733"/>
      <c r="SAZ35" s="733"/>
      <c r="SBA35" s="733"/>
      <c r="SBB35" s="733"/>
      <c r="SBC35" s="733"/>
      <c r="SBD35" s="733"/>
      <c r="SBE35" s="733"/>
      <c r="SBF35" s="733"/>
      <c r="SBG35" s="733"/>
      <c r="SBH35" s="733"/>
      <c r="SBI35" s="733"/>
      <c r="SBJ35" s="733"/>
      <c r="SBK35" s="733"/>
      <c r="SBL35" s="733"/>
      <c r="SBM35" s="733"/>
      <c r="SBN35" s="733"/>
      <c r="SBO35" s="733"/>
      <c r="SBP35" s="733"/>
      <c r="SBQ35" s="733"/>
      <c r="SBR35" s="733"/>
      <c r="SBS35" s="733"/>
      <c r="SBT35" s="733"/>
      <c r="SBU35" s="733"/>
      <c r="SBV35" s="733"/>
      <c r="SBW35" s="733"/>
      <c r="SBX35" s="733"/>
      <c r="SBY35" s="733"/>
      <c r="SBZ35" s="733"/>
      <c r="SCA35" s="733"/>
      <c r="SCB35" s="733"/>
      <c r="SCC35" s="733"/>
      <c r="SCD35" s="733"/>
      <c r="SCE35" s="733"/>
      <c r="SCF35" s="733"/>
      <c r="SCG35" s="733"/>
      <c r="SCH35" s="733"/>
      <c r="SCI35" s="733"/>
      <c r="SCJ35" s="733"/>
      <c r="SCK35" s="733"/>
      <c r="SCL35" s="733"/>
      <c r="SCM35" s="733"/>
      <c r="SCN35" s="733"/>
      <c r="SCO35" s="733"/>
      <c r="SCP35" s="733"/>
      <c r="SCQ35" s="733"/>
      <c r="SCR35" s="733"/>
      <c r="SCS35" s="733"/>
      <c r="SCT35" s="733"/>
      <c r="SCU35" s="733"/>
      <c r="SCV35" s="733"/>
      <c r="SCW35" s="733"/>
      <c r="SCX35" s="733"/>
      <c r="SCY35" s="733"/>
      <c r="SCZ35" s="733"/>
      <c r="SDA35" s="733"/>
      <c r="SDB35" s="733"/>
      <c r="SDC35" s="733"/>
      <c r="SDD35" s="733"/>
      <c r="SDE35" s="733"/>
      <c r="SDF35" s="733"/>
      <c r="SDG35" s="733"/>
      <c r="SDH35" s="733"/>
      <c r="SDI35" s="733"/>
      <c r="SDJ35" s="733"/>
      <c r="SDK35" s="733"/>
      <c r="SDL35" s="733"/>
      <c r="SDM35" s="733"/>
      <c r="SDN35" s="733"/>
      <c r="SDO35" s="733"/>
      <c r="SDP35" s="733"/>
      <c r="SDQ35" s="733"/>
      <c r="SDR35" s="733"/>
      <c r="SDS35" s="733"/>
      <c r="SDT35" s="733"/>
      <c r="SDU35" s="733"/>
      <c r="SDV35" s="733"/>
      <c r="SDW35" s="733"/>
      <c r="SDX35" s="733"/>
      <c r="SDY35" s="733"/>
      <c r="SDZ35" s="733"/>
      <c r="SEA35" s="733"/>
      <c r="SEB35" s="733"/>
      <c r="SEC35" s="733"/>
      <c r="SED35" s="733"/>
      <c r="SEE35" s="733"/>
      <c r="SEF35" s="733"/>
      <c r="SEG35" s="733"/>
      <c r="SEH35" s="733"/>
      <c r="SEI35" s="733"/>
      <c r="SEJ35" s="733"/>
      <c r="SEK35" s="733"/>
      <c r="SEL35" s="733"/>
      <c r="SEM35" s="733"/>
      <c r="SEN35" s="733"/>
      <c r="SEO35" s="733"/>
      <c r="SEP35" s="733"/>
      <c r="SEQ35" s="733"/>
      <c r="SER35" s="733"/>
      <c r="SES35" s="733"/>
      <c r="SET35" s="733"/>
      <c r="SEU35" s="733"/>
      <c r="SEV35" s="733"/>
      <c r="SEW35" s="733"/>
      <c r="SEX35" s="733"/>
      <c r="SEY35" s="733"/>
      <c r="SEZ35" s="733"/>
      <c r="SFA35" s="733"/>
      <c r="SFB35" s="733"/>
      <c r="SFC35" s="733"/>
      <c r="SFD35" s="733"/>
      <c r="SFE35" s="733"/>
      <c r="SFF35" s="733"/>
      <c r="SFG35" s="733"/>
      <c r="SFH35" s="733"/>
      <c r="SFI35" s="733"/>
      <c r="SFJ35" s="733"/>
      <c r="SFK35" s="733"/>
      <c r="SFL35" s="733"/>
      <c r="SFM35" s="733"/>
      <c r="SFN35" s="733"/>
      <c r="SFO35" s="733"/>
      <c r="SFP35" s="733"/>
      <c r="SFQ35" s="733"/>
      <c r="SFR35" s="733"/>
      <c r="SFS35" s="733"/>
      <c r="SFT35" s="733"/>
      <c r="SFU35" s="733"/>
      <c r="SFV35" s="733"/>
      <c r="SFW35" s="733"/>
      <c r="SFX35" s="733"/>
      <c r="SFY35" s="733"/>
      <c r="SFZ35" s="733"/>
      <c r="SGA35" s="733"/>
      <c r="SGB35" s="733"/>
      <c r="SGC35" s="733"/>
      <c r="SGD35" s="733"/>
      <c r="SGE35" s="733"/>
      <c r="SGF35" s="733"/>
      <c r="SGG35" s="733"/>
      <c r="SGH35" s="733"/>
      <c r="SGI35" s="733"/>
      <c r="SGJ35" s="733"/>
      <c r="SGK35" s="733"/>
      <c r="SGL35" s="733"/>
      <c r="SGM35" s="733"/>
      <c r="SGN35" s="733"/>
      <c r="SGO35" s="733"/>
      <c r="SGP35" s="733"/>
      <c r="SGQ35" s="733"/>
      <c r="SGR35" s="733"/>
      <c r="SGS35" s="733"/>
      <c r="SGT35" s="733"/>
      <c r="SGU35" s="733"/>
      <c r="SGV35" s="733"/>
      <c r="SGW35" s="733"/>
      <c r="SGX35" s="733"/>
      <c r="SGY35" s="733"/>
      <c r="SGZ35" s="733"/>
      <c r="SHA35" s="733"/>
      <c r="SHB35" s="733"/>
      <c r="SHC35" s="733"/>
      <c r="SHD35" s="733"/>
      <c r="SHE35" s="733"/>
      <c r="SHF35" s="733"/>
      <c r="SHG35" s="733"/>
      <c r="SHH35" s="733"/>
      <c r="SHI35" s="733"/>
      <c r="SHJ35" s="733"/>
      <c r="SHK35" s="733"/>
      <c r="SHL35" s="733"/>
      <c r="SHM35" s="733"/>
      <c r="SHN35" s="733"/>
      <c r="SHO35" s="733"/>
      <c r="SHP35" s="733"/>
      <c r="SHQ35" s="733"/>
      <c r="SHR35" s="733"/>
      <c r="SHS35" s="733"/>
      <c r="SHT35" s="733"/>
      <c r="SHU35" s="733"/>
      <c r="SHV35" s="733"/>
      <c r="SHW35" s="733"/>
      <c r="SHX35" s="733"/>
      <c r="SHY35" s="733"/>
      <c r="SHZ35" s="733"/>
      <c r="SIA35" s="733"/>
      <c r="SIB35" s="733"/>
      <c r="SIC35" s="733"/>
      <c r="SID35" s="733"/>
      <c r="SIE35" s="733"/>
      <c r="SIF35" s="733"/>
      <c r="SIG35" s="733"/>
      <c r="SIH35" s="733"/>
      <c r="SII35" s="733"/>
      <c r="SIJ35" s="733"/>
      <c r="SIK35" s="733"/>
      <c r="SIL35" s="733"/>
      <c r="SIM35" s="733"/>
      <c r="SIN35" s="733"/>
      <c r="SIO35" s="733"/>
      <c r="SIP35" s="733"/>
      <c r="SIQ35" s="733"/>
      <c r="SIR35" s="733"/>
      <c r="SIS35" s="733"/>
      <c r="SIT35" s="733"/>
      <c r="SIU35" s="733"/>
      <c r="SIV35" s="733"/>
      <c r="SIW35" s="733"/>
      <c r="SIX35" s="733"/>
      <c r="SIY35" s="733"/>
      <c r="SIZ35" s="733"/>
      <c r="SJA35" s="733"/>
      <c r="SJB35" s="733"/>
      <c r="SJC35" s="733"/>
      <c r="SJD35" s="733"/>
      <c r="SJE35" s="733"/>
      <c r="SJF35" s="733"/>
      <c r="SJG35" s="733"/>
      <c r="SJH35" s="733"/>
      <c r="SJI35" s="733"/>
      <c r="SJJ35" s="733"/>
      <c r="SJK35" s="733"/>
      <c r="SJL35" s="733"/>
      <c r="SJM35" s="733"/>
      <c r="SJN35" s="733"/>
      <c r="SJO35" s="733"/>
      <c r="SJP35" s="733"/>
      <c r="SJQ35" s="733"/>
      <c r="SJR35" s="733"/>
      <c r="SJS35" s="733"/>
      <c r="SJT35" s="733"/>
      <c r="SJU35" s="733"/>
      <c r="SJV35" s="733"/>
      <c r="SJW35" s="733"/>
      <c r="SJX35" s="733"/>
      <c r="SJY35" s="733"/>
      <c r="SJZ35" s="733"/>
      <c r="SKA35" s="733"/>
      <c r="SKB35" s="733"/>
      <c r="SKC35" s="733"/>
      <c r="SKD35" s="733"/>
      <c r="SKE35" s="733"/>
      <c r="SKF35" s="733"/>
      <c r="SKG35" s="733"/>
      <c r="SKH35" s="733"/>
      <c r="SKI35" s="733"/>
      <c r="SKJ35" s="733"/>
      <c r="SKK35" s="733"/>
      <c r="SKL35" s="733"/>
      <c r="SKM35" s="733"/>
      <c r="SKN35" s="733"/>
      <c r="SKO35" s="733"/>
      <c r="SKP35" s="733"/>
      <c r="SKQ35" s="733"/>
      <c r="SKR35" s="733"/>
      <c r="SKS35" s="733"/>
      <c r="SKT35" s="733"/>
      <c r="SKU35" s="733"/>
      <c r="SKV35" s="733"/>
      <c r="SKW35" s="733"/>
      <c r="SKX35" s="733"/>
      <c r="SKY35" s="733"/>
      <c r="SKZ35" s="733"/>
      <c r="SLA35" s="733"/>
      <c r="SLB35" s="733"/>
      <c r="SLC35" s="733"/>
      <c r="SLD35" s="733"/>
      <c r="SLE35" s="733"/>
      <c r="SLF35" s="733"/>
      <c r="SLG35" s="733"/>
      <c r="SLH35" s="733"/>
      <c r="SLI35" s="733"/>
      <c r="SLJ35" s="733"/>
      <c r="SLK35" s="733"/>
      <c r="SLL35" s="733"/>
      <c r="SLM35" s="733"/>
      <c r="SLN35" s="733"/>
      <c r="SLO35" s="733"/>
      <c r="SLP35" s="733"/>
      <c r="SLQ35" s="733"/>
      <c r="SLR35" s="733"/>
      <c r="SLS35" s="733"/>
      <c r="SLT35" s="733"/>
      <c r="SLU35" s="733"/>
      <c r="SLV35" s="733"/>
      <c r="SLW35" s="733"/>
      <c r="SLX35" s="733"/>
      <c r="SLY35" s="733"/>
      <c r="SLZ35" s="733"/>
      <c r="SMA35" s="733"/>
      <c r="SMB35" s="733"/>
      <c r="SMC35" s="733"/>
      <c r="SMD35" s="733"/>
      <c r="SME35" s="733"/>
      <c r="SMF35" s="733"/>
      <c r="SMG35" s="733"/>
      <c r="SMH35" s="733"/>
      <c r="SMI35" s="733"/>
      <c r="SMJ35" s="733"/>
      <c r="SMK35" s="733"/>
      <c r="SML35" s="733"/>
      <c r="SMM35" s="733"/>
      <c r="SMN35" s="733"/>
      <c r="SMO35" s="733"/>
      <c r="SMP35" s="733"/>
      <c r="SMQ35" s="733"/>
      <c r="SMR35" s="733"/>
      <c r="SMS35" s="733"/>
      <c r="SMT35" s="733"/>
      <c r="SMU35" s="733"/>
      <c r="SMV35" s="733"/>
      <c r="SMW35" s="733"/>
      <c r="SMX35" s="733"/>
      <c r="SMY35" s="733"/>
      <c r="SMZ35" s="733"/>
      <c r="SNA35" s="733"/>
      <c r="SNB35" s="733"/>
      <c r="SNC35" s="733"/>
      <c r="SND35" s="733"/>
      <c r="SNE35" s="733"/>
      <c r="SNF35" s="733"/>
      <c r="SNG35" s="733"/>
      <c r="SNH35" s="733"/>
      <c r="SNI35" s="733"/>
      <c r="SNJ35" s="733"/>
      <c r="SNK35" s="733"/>
      <c r="SNL35" s="733"/>
      <c r="SNM35" s="733"/>
      <c r="SNN35" s="733"/>
      <c r="SNO35" s="733"/>
      <c r="SNP35" s="733"/>
      <c r="SNQ35" s="733"/>
      <c r="SNR35" s="733"/>
      <c r="SNS35" s="733"/>
      <c r="SNT35" s="733"/>
      <c r="SNU35" s="733"/>
      <c r="SNV35" s="733"/>
      <c r="SNW35" s="733"/>
      <c r="SNX35" s="733"/>
      <c r="SNY35" s="733"/>
      <c r="SNZ35" s="733"/>
      <c r="SOA35" s="733"/>
      <c r="SOB35" s="733"/>
      <c r="SOC35" s="733"/>
      <c r="SOD35" s="733"/>
      <c r="SOE35" s="733"/>
      <c r="SOF35" s="733"/>
      <c r="SOG35" s="733"/>
      <c r="SOH35" s="733"/>
      <c r="SOI35" s="733"/>
      <c r="SOJ35" s="733"/>
      <c r="SOK35" s="733"/>
      <c r="SOL35" s="733"/>
      <c r="SOM35" s="733"/>
      <c r="SON35" s="733"/>
      <c r="SOO35" s="733"/>
      <c r="SOP35" s="733"/>
      <c r="SOQ35" s="733"/>
      <c r="SOR35" s="733"/>
      <c r="SOS35" s="733"/>
      <c r="SOT35" s="733"/>
      <c r="SOU35" s="733"/>
      <c r="SOV35" s="733"/>
      <c r="SOW35" s="733"/>
      <c r="SOX35" s="733"/>
      <c r="SOY35" s="733"/>
      <c r="SOZ35" s="733"/>
      <c r="SPA35" s="733"/>
      <c r="SPB35" s="733"/>
      <c r="SPC35" s="733"/>
      <c r="SPD35" s="733"/>
      <c r="SPE35" s="733"/>
      <c r="SPF35" s="733"/>
      <c r="SPG35" s="733"/>
      <c r="SPH35" s="733"/>
      <c r="SPI35" s="733"/>
      <c r="SPJ35" s="733"/>
      <c r="SPK35" s="733"/>
      <c r="SPL35" s="733"/>
      <c r="SPM35" s="733"/>
      <c r="SPN35" s="733"/>
      <c r="SPO35" s="733"/>
      <c r="SPP35" s="733"/>
      <c r="SPQ35" s="733"/>
      <c r="SPR35" s="733"/>
      <c r="SPS35" s="733"/>
      <c r="SPT35" s="733"/>
      <c r="SPU35" s="733"/>
      <c r="SPV35" s="733"/>
      <c r="SPW35" s="733"/>
      <c r="SPX35" s="733"/>
      <c r="SPY35" s="733"/>
      <c r="SPZ35" s="733"/>
      <c r="SQA35" s="733"/>
      <c r="SQB35" s="733"/>
      <c r="SQC35" s="733"/>
      <c r="SQD35" s="733"/>
      <c r="SQE35" s="733"/>
      <c r="SQF35" s="733"/>
      <c r="SQG35" s="733"/>
      <c r="SQH35" s="733"/>
      <c r="SQI35" s="733"/>
      <c r="SQJ35" s="733"/>
      <c r="SQK35" s="733"/>
      <c r="SQL35" s="733"/>
      <c r="SQM35" s="733"/>
      <c r="SQN35" s="733"/>
      <c r="SQO35" s="733"/>
      <c r="SQP35" s="733"/>
      <c r="SQQ35" s="733"/>
      <c r="SQR35" s="733"/>
      <c r="SQS35" s="733"/>
      <c r="SQT35" s="733"/>
      <c r="SQU35" s="733"/>
      <c r="SQV35" s="733"/>
      <c r="SQW35" s="733"/>
      <c r="SQX35" s="733"/>
      <c r="SQY35" s="733"/>
      <c r="SQZ35" s="733"/>
      <c r="SRA35" s="733"/>
      <c r="SRB35" s="733"/>
      <c r="SRC35" s="733"/>
      <c r="SRD35" s="733"/>
      <c r="SRE35" s="733"/>
      <c r="SRF35" s="733"/>
      <c r="SRG35" s="733"/>
      <c r="SRH35" s="733"/>
      <c r="SRI35" s="733"/>
      <c r="SRJ35" s="733"/>
      <c r="SRK35" s="733"/>
      <c r="SRL35" s="733"/>
      <c r="SRM35" s="733"/>
      <c r="SRN35" s="733"/>
      <c r="SRO35" s="733"/>
      <c r="SRP35" s="733"/>
      <c r="SRQ35" s="733"/>
      <c r="SRR35" s="733"/>
      <c r="SRS35" s="733"/>
      <c r="SRT35" s="733"/>
      <c r="SRU35" s="733"/>
      <c r="SRV35" s="733"/>
      <c r="SRW35" s="733"/>
      <c r="SRX35" s="733"/>
      <c r="SRY35" s="733"/>
      <c r="SRZ35" s="733"/>
      <c r="SSA35" s="733"/>
      <c r="SSB35" s="733"/>
      <c r="SSC35" s="733"/>
      <c r="SSD35" s="733"/>
      <c r="SSE35" s="733"/>
      <c r="SSF35" s="733"/>
      <c r="SSG35" s="733"/>
      <c r="SSH35" s="733"/>
      <c r="SSI35" s="733"/>
      <c r="SSJ35" s="733"/>
      <c r="SSK35" s="733"/>
      <c r="SSL35" s="733"/>
      <c r="SSM35" s="733"/>
      <c r="SSN35" s="733"/>
      <c r="SSO35" s="733"/>
      <c r="SSP35" s="733"/>
      <c r="SSQ35" s="733"/>
      <c r="SSR35" s="733"/>
      <c r="SSS35" s="733"/>
      <c r="SST35" s="733"/>
      <c r="SSU35" s="733"/>
      <c r="SSV35" s="733"/>
      <c r="SSW35" s="733"/>
      <c r="SSX35" s="733"/>
      <c r="SSY35" s="733"/>
      <c r="SSZ35" s="733"/>
      <c r="STA35" s="733"/>
      <c r="STB35" s="733"/>
      <c r="STC35" s="733"/>
      <c r="STD35" s="733"/>
      <c r="STE35" s="733"/>
      <c r="STF35" s="733"/>
      <c r="STG35" s="733"/>
      <c r="STH35" s="733"/>
      <c r="STI35" s="733"/>
      <c r="STJ35" s="733"/>
      <c r="STK35" s="733"/>
      <c r="STL35" s="733"/>
      <c r="STM35" s="733"/>
      <c r="STN35" s="733"/>
      <c r="STO35" s="733"/>
      <c r="STP35" s="733"/>
      <c r="STQ35" s="733"/>
      <c r="STR35" s="733"/>
      <c r="STS35" s="733"/>
      <c r="STT35" s="733"/>
      <c r="STU35" s="733"/>
      <c r="STV35" s="733"/>
      <c r="STW35" s="733"/>
      <c r="STX35" s="733"/>
      <c r="STY35" s="733"/>
      <c r="STZ35" s="733"/>
      <c r="SUA35" s="733"/>
      <c r="SUB35" s="733"/>
      <c r="SUC35" s="733"/>
      <c r="SUD35" s="733"/>
      <c r="SUE35" s="733"/>
      <c r="SUF35" s="733"/>
      <c r="SUG35" s="733"/>
      <c r="SUH35" s="733"/>
      <c r="SUI35" s="733"/>
      <c r="SUJ35" s="733"/>
      <c r="SUK35" s="733"/>
      <c r="SUL35" s="733"/>
      <c r="SUM35" s="733"/>
      <c r="SUN35" s="733"/>
      <c r="SUO35" s="733"/>
      <c r="SUP35" s="733"/>
      <c r="SUQ35" s="733"/>
      <c r="SUR35" s="733"/>
      <c r="SUS35" s="733"/>
      <c r="SUT35" s="733"/>
      <c r="SUU35" s="733"/>
      <c r="SUV35" s="733"/>
      <c r="SUW35" s="733"/>
      <c r="SUX35" s="733"/>
      <c r="SUY35" s="733"/>
      <c r="SUZ35" s="733"/>
      <c r="SVA35" s="733"/>
      <c r="SVB35" s="733"/>
      <c r="SVC35" s="733"/>
      <c r="SVD35" s="733"/>
      <c r="SVE35" s="733"/>
      <c r="SVF35" s="733"/>
      <c r="SVG35" s="733"/>
      <c r="SVH35" s="733"/>
      <c r="SVI35" s="733"/>
      <c r="SVJ35" s="733"/>
      <c r="SVK35" s="733"/>
      <c r="SVL35" s="733"/>
      <c r="SVM35" s="733"/>
      <c r="SVN35" s="733"/>
      <c r="SVO35" s="733"/>
      <c r="SVP35" s="733"/>
      <c r="SVQ35" s="733"/>
      <c r="SVR35" s="733"/>
      <c r="SVS35" s="733"/>
      <c r="SVT35" s="733"/>
      <c r="SVU35" s="733"/>
      <c r="SVV35" s="733"/>
      <c r="SVW35" s="733"/>
      <c r="SVX35" s="733"/>
      <c r="SVY35" s="733"/>
      <c r="SVZ35" s="733"/>
      <c r="SWA35" s="733"/>
      <c r="SWB35" s="733"/>
      <c r="SWC35" s="733"/>
      <c r="SWD35" s="733"/>
      <c r="SWE35" s="733"/>
      <c r="SWF35" s="733"/>
      <c r="SWG35" s="733"/>
      <c r="SWH35" s="733"/>
      <c r="SWI35" s="733"/>
      <c r="SWJ35" s="733"/>
      <c r="SWK35" s="733"/>
      <c r="SWL35" s="733"/>
      <c r="SWM35" s="733"/>
      <c r="SWN35" s="733"/>
      <c r="SWO35" s="733"/>
      <c r="SWP35" s="733"/>
      <c r="SWQ35" s="733"/>
      <c r="SWR35" s="733"/>
      <c r="SWS35" s="733"/>
      <c r="SWT35" s="733"/>
      <c r="SWU35" s="733"/>
      <c r="SWV35" s="733"/>
      <c r="SWW35" s="733"/>
      <c r="SWX35" s="733"/>
      <c r="SWY35" s="733"/>
      <c r="SWZ35" s="733"/>
      <c r="SXA35" s="733"/>
      <c r="SXB35" s="733"/>
      <c r="SXC35" s="733"/>
      <c r="SXD35" s="733"/>
      <c r="SXE35" s="733"/>
      <c r="SXF35" s="733"/>
      <c r="SXG35" s="733"/>
      <c r="SXH35" s="733"/>
      <c r="SXI35" s="733"/>
      <c r="SXJ35" s="733"/>
      <c r="SXK35" s="733"/>
      <c r="SXL35" s="733"/>
      <c r="SXM35" s="733"/>
      <c r="SXN35" s="733"/>
      <c r="SXO35" s="733"/>
      <c r="SXP35" s="733"/>
      <c r="SXQ35" s="733"/>
      <c r="SXR35" s="733"/>
      <c r="SXS35" s="733"/>
      <c r="SXT35" s="733"/>
      <c r="SXU35" s="733"/>
      <c r="SXV35" s="733"/>
      <c r="SXW35" s="733"/>
      <c r="SXX35" s="733"/>
      <c r="SXY35" s="733"/>
      <c r="SXZ35" s="733"/>
      <c r="SYA35" s="733"/>
      <c r="SYB35" s="733"/>
      <c r="SYC35" s="733"/>
      <c r="SYD35" s="733"/>
      <c r="SYE35" s="733"/>
      <c r="SYF35" s="733"/>
      <c r="SYG35" s="733"/>
      <c r="SYH35" s="733"/>
      <c r="SYI35" s="733"/>
      <c r="SYJ35" s="733"/>
      <c r="SYK35" s="733"/>
      <c r="SYL35" s="733"/>
      <c r="SYM35" s="733"/>
      <c r="SYN35" s="733"/>
      <c r="SYO35" s="733"/>
      <c r="SYP35" s="733"/>
      <c r="SYQ35" s="733"/>
      <c r="SYR35" s="733"/>
      <c r="SYS35" s="733"/>
      <c r="SYT35" s="733"/>
      <c r="SYU35" s="733"/>
      <c r="SYV35" s="733"/>
      <c r="SYW35" s="733"/>
      <c r="SYX35" s="733"/>
      <c r="SYY35" s="733"/>
      <c r="SYZ35" s="733"/>
      <c r="SZA35" s="733"/>
      <c r="SZB35" s="733"/>
      <c r="SZC35" s="733"/>
      <c r="SZD35" s="733"/>
      <c r="SZE35" s="733"/>
      <c r="SZF35" s="733"/>
      <c r="SZG35" s="733"/>
      <c r="SZH35" s="733"/>
      <c r="SZI35" s="733"/>
      <c r="SZJ35" s="733"/>
      <c r="SZK35" s="733"/>
      <c r="SZL35" s="733"/>
      <c r="SZM35" s="733"/>
      <c r="SZN35" s="733"/>
      <c r="SZO35" s="733"/>
      <c r="SZP35" s="733"/>
      <c r="SZQ35" s="733"/>
      <c r="SZR35" s="733"/>
      <c r="SZS35" s="733"/>
      <c r="SZT35" s="733"/>
      <c r="SZU35" s="733"/>
      <c r="SZV35" s="733"/>
      <c r="SZW35" s="733"/>
      <c r="SZX35" s="733"/>
      <c r="SZY35" s="733"/>
      <c r="SZZ35" s="733"/>
      <c r="TAA35" s="733"/>
      <c r="TAB35" s="733"/>
      <c r="TAC35" s="733"/>
      <c r="TAD35" s="733"/>
      <c r="TAE35" s="733"/>
      <c r="TAF35" s="733"/>
      <c r="TAG35" s="733"/>
      <c r="TAH35" s="733"/>
      <c r="TAI35" s="733"/>
      <c r="TAJ35" s="733"/>
      <c r="TAK35" s="733"/>
      <c r="TAL35" s="733"/>
      <c r="TAM35" s="733"/>
      <c r="TAN35" s="733"/>
      <c r="TAO35" s="733"/>
      <c r="TAP35" s="733"/>
      <c r="TAQ35" s="733"/>
      <c r="TAR35" s="733"/>
      <c r="TAS35" s="733"/>
      <c r="TAT35" s="733"/>
      <c r="TAU35" s="733"/>
      <c r="TAV35" s="733"/>
      <c r="TAW35" s="733"/>
      <c r="TAX35" s="733"/>
      <c r="TAY35" s="733"/>
      <c r="TAZ35" s="733"/>
      <c r="TBA35" s="733"/>
      <c r="TBB35" s="733"/>
      <c r="TBC35" s="733"/>
      <c r="TBD35" s="733"/>
      <c r="TBE35" s="733"/>
      <c r="TBF35" s="733"/>
      <c r="TBG35" s="733"/>
      <c r="TBH35" s="733"/>
      <c r="TBI35" s="733"/>
      <c r="TBJ35" s="733"/>
      <c r="TBK35" s="733"/>
      <c r="TBL35" s="733"/>
      <c r="TBM35" s="733"/>
      <c r="TBN35" s="733"/>
      <c r="TBO35" s="733"/>
      <c r="TBP35" s="733"/>
      <c r="TBQ35" s="733"/>
      <c r="TBR35" s="733"/>
      <c r="TBS35" s="733"/>
      <c r="TBT35" s="733"/>
      <c r="TBU35" s="733"/>
      <c r="TBV35" s="733"/>
      <c r="TBW35" s="733"/>
      <c r="TBX35" s="733"/>
      <c r="TBY35" s="733"/>
      <c r="TBZ35" s="733"/>
      <c r="TCA35" s="733"/>
      <c r="TCB35" s="733"/>
      <c r="TCC35" s="733"/>
      <c r="TCD35" s="733"/>
      <c r="TCE35" s="733"/>
      <c r="TCF35" s="733"/>
      <c r="TCG35" s="733"/>
      <c r="TCH35" s="733"/>
      <c r="TCI35" s="733"/>
      <c r="TCJ35" s="733"/>
      <c r="TCK35" s="733"/>
      <c r="TCL35" s="733"/>
      <c r="TCM35" s="733"/>
      <c r="TCN35" s="733"/>
      <c r="TCO35" s="733"/>
      <c r="TCP35" s="733"/>
      <c r="TCQ35" s="733"/>
      <c r="TCR35" s="733"/>
      <c r="TCS35" s="733"/>
      <c r="TCT35" s="733"/>
      <c r="TCU35" s="733"/>
      <c r="TCV35" s="733"/>
      <c r="TCW35" s="733"/>
      <c r="TCX35" s="733"/>
      <c r="TCY35" s="733"/>
      <c r="TCZ35" s="733"/>
      <c r="TDA35" s="733"/>
      <c r="TDB35" s="733"/>
      <c r="TDC35" s="733"/>
      <c r="TDD35" s="733"/>
      <c r="TDE35" s="733"/>
      <c r="TDF35" s="733"/>
      <c r="TDG35" s="733"/>
      <c r="TDH35" s="733"/>
      <c r="TDI35" s="733"/>
      <c r="TDJ35" s="733"/>
      <c r="TDK35" s="733"/>
      <c r="TDL35" s="733"/>
      <c r="TDM35" s="733"/>
      <c r="TDN35" s="733"/>
      <c r="TDO35" s="733"/>
      <c r="TDP35" s="733"/>
      <c r="TDQ35" s="733"/>
      <c r="TDR35" s="733"/>
      <c r="TDS35" s="733"/>
      <c r="TDT35" s="733"/>
      <c r="TDU35" s="733"/>
      <c r="TDV35" s="733"/>
      <c r="TDW35" s="733"/>
      <c r="TDX35" s="733"/>
      <c r="TDY35" s="733"/>
      <c r="TDZ35" s="733"/>
      <c r="TEA35" s="733"/>
      <c r="TEB35" s="733"/>
      <c r="TEC35" s="733"/>
      <c r="TED35" s="733"/>
      <c r="TEE35" s="733"/>
      <c r="TEF35" s="733"/>
      <c r="TEG35" s="733"/>
      <c r="TEH35" s="733"/>
      <c r="TEI35" s="733"/>
      <c r="TEJ35" s="733"/>
      <c r="TEK35" s="733"/>
      <c r="TEL35" s="733"/>
      <c r="TEM35" s="733"/>
      <c r="TEN35" s="733"/>
      <c r="TEO35" s="733"/>
      <c r="TEP35" s="733"/>
      <c r="TEQ35" s="733"/>
      <c r="TER35" s="733"/>
      <c r="TES35" s="733"/>
      <c r="TET35" s="733"/>
      <c r="TEU35" s="733"/>
      <c r="TEV35" s="733"/>
      <c r="TEW35" s="733"/>
      <c r="TEX35" s="733"/>
      <c r="TEY35" s="733"/>
      <c r="TEZ35" s="733"/>
      <c r="TFA35" s="733"/>
      <c r="TFB35" s="733"/>
      <c r="TFC35" s="733"/>
      <c r="TFD35" s="733"/>
      <c r="TFE35" s="733"/>
      <c r="TFF35" s="733"/>
      <c r="TFG35" s="733"/>
      <c r="TFH35" s="733"/>
      <c r="TFI35" s="733"/>
      <c r="TFJ35" s="733"/>
      <c r="TFK35" s="733"/>
      <c r="TFL35" s="733"/>
      <c r="TFM35" s="733"/>
      <c r="TFN35" s="733"/>
      <c r="TFO35" s="733"/>
      <c r="TFP35" s="733"/>
      <c r="TFQ35" s="733"/>
      <c r="TFR35" s="733"/>
      <c r="TFS35" s="733"/>
      <c r="TFT35" s="733"/>
      <c r="TFU35" s="733"/>
      <c r="TFV35" s="733"/>
      <c r="TFW35" s="733"/>
      <c r="TFX35" s="733"/>
      <c r="TFY35" s="733"/>
      <c r="TFZ35" s="733"/>
      <c r="TGA35" s="733"/>
      <c r="TGB35" s="733"/>
      <c r="TGC35" s="733"/>
      <c r="TGD35" s="733"/>
      <c r="TGE35" s="733"/>
      <c r="TGF35" s="733"/>
      <c r="TGG35" s="733"/>
      <c r="TGH35" s="733"/>
      <c r="TGI35" s="733"/>
      <c r="TGJ35" s="733"/>
      <c r="TGK35" s="733"/>
      <c r="TGL35" s="733"/>
      <c r="TGM35" s="733"/>
      <c r="TGN35" s="733"/>
      <c r="TGO35" s="733"/>
      <c r="TGP35" s="733"/>
      <c r="TGQ35" s="733"/>
      <c r="TGR35" s="733"/>
      <c r="TGS35" s="733"/>
      <c r="TGT35" s="733"/>
      <c r="TGU35" s="733"/>
      <c r="TGV35" s="733"/>
      <c r="TGW35" s="733"/>
      <c r="TGX35" s="733"/>
      <c r="TGY35" s="733"/>
      <c r="TGZ35" s="733"/>
      <c r="THA35" s="733"/>
      <c r="THB35" s="733"/>
      <c r="THC35" s="733"/>
      <c r="THD35" s="733"/>
      <c r="THE35" s="733"/>
      <c r="THF35" s="733"/>
      <c r="THG35" s="733"/>
      <c r="THH35" s="733"/>
      <c r="THI35" s="733"/>
      <c r="THJ35" s="733"/>
      <c r="THK35" s="733"/>
      <c r="THL35" s="733"/>
      <c r="THM35" s="733"/>
      <c r="THN35" s="733"/>
      <c r="THO35" s="733"/>
      <c r="THP35" s="733"/>
      <c r="THQ35" s="733"/>
      <c r="THR35" s="733"/>
      <c r="THS35" s="733"/>
      <c r="THT35" s="733"/>
      <c r="THU35" s="733"/>
      <c r="THV35" s="733"/>
      <c r="THW35" s="733"/>
      <c r="THX35" s="733"/>
      <c r="THY35" s="733"/>
      <c r="THZ35" s="733"/>
      <c r="TIA35" s="733"/>
      <c r="TIB35" s="733"/>
      <c r="TIC35" s="733"/>
      <c r="TID35" s="733"/>
      <c r="TIE35" s="733"/>
      <c r="TIF35" s="733"/>
      <c r="TIG35" s="733"/>
      <c r="TIH35" s="733"/>
      <c r="TII35" s="733"/>
      <c r="TIJ35" s="733"/>
      <c r="TIK35" s="733"/>
      <c r="TIL35" s="733"/>
      <c r="TIM35" s="733"/>
      <c r="TIN35" s="733"/>
      <c r="TIO35" s="733"/>
      <c r="TIP35" s="733"/>
      <c r="TIQ35" s="733"/>
      <c r="TIR35" s="733"/>
      <c r="TIS35" s="733"/>
      <c r="TIT35" s="733"/>
      <c r="TIU35" s="733"/>
      <c r="TIV35" s="733"/>
      <c r="TIW35" s="733"/>
      <c r="TIX35" s="733"/>
      <c r="TIY35" s="733"/>
      <c r="TIZ35" s="733"/>
      <c r="TJA35" s="733"/>
      <c r="TJB35" s="733"/>
      <c r="TJC35" s="733"/>
      <c r="TJD35" s="733"/>
      <c r="TJE35" s="733"/>
      <c r="TJF35" s="733"/>
      <c r="TJG35" s="733"/>
      <c r="TJH35" s="733"/>
      <c r="TJI35" s="733"/>
      <c r="TJJ35" s="733"/>
      <c r="TJK35" s="733"/>
      <c r="TJL35" s="733"/>
      <c r="TJM35" s="733"/>
      <c r="TJN35" s="733"/>
      <c r="TJO35" s="733"/>
      <c r="TJP35" s="733"/>
      <c r="TJQ35" s="733"/>
      <c r="TJR35" s="733"/>
      <c r="TJS35" s="733"/>
      <c r="TJT35" s="733"/>
      <c r="TJU35" s="733"/>
      <c r="TJV35" s="733"/>
      <c r="TJW35" s="733"/>
      <c r="TJX35" s="733"/>
      <c r="TJY35" s="733"/>
      <c r="TJZ35" s="733"/>
      <c r="TKA35" s="733"/>
      <c r="TKB35" s="733"/>
      <c r="TKC35" s="733"/>
      <c r="TKD35" s="733"/>
      <c r="TKE35" s="733"/>
      <c r="TKF35" s="733"/>
      <c r="TKG35" s="733"/>
      <c r="TKH35" s="733"/>
      <c r="TKI35" s="733"/>
      <c r="TKJ35" s="733"/>
      <c r="TKK35" s="733"/>
      <c r="TKL35" s="733"/>
      <c r="TKM35" s="733"/>
      <c r="TKN35" s="733"/>
      <c r="TKO35" s="733"/>
      <c r="TKP35" s="733"/>
      <c r="TKQ35" s="733"/>
      <c r="TKR35" s="733"/>
      <c r="TKS35" s="733"/>
      <c r="TKT35" s="733"/>
      <c r="TKU35" s="733"/>
      <c r="TKV35" s="733"/>
      <c r="TKW35" s="733"/>
      <c r="TKX35" s="733"/>
      <c r="TKY35" s="733"/>
      <c r="TKZ35" s="733"/>
      <c r="TLA35" s="733"/>
      <c r="TLB35" s="733"/>
      <c r="TLC35" s="733"/>
      <c r="TLD35" s="733"/>
      <c r="TLE35" s="733"/>
      <c r="TLF35" s="733"/>
      <c r="TLG35" s="733"/>
      <c r="TLH35" s="733"/>
      <c r="TLI35" s="733"/>
      <c r="TLJ35" s="733"/>
      <c r="TLK35" s="733"/>
      <c r="TLL35" s="733"/>
      <c r="TLM35" s="733"/>
      <c r="TLN35" s="733"/>
      <c r="TLO35" s="733"/>
      <c r="TLP35" s="733"/>
      <c r="TLQ35" s="733"/>
      <c r="TLR35" s="733"/>
      <c r="TLS35" s="733"/>
      <c r="TLT35" s="733"/>
      <c r="TLU35" s="733"/>
      <c r="TLV35" s="733"/>
      <c r="TLW35" s="733"/>
      <c r="TLX35" s="733"/>
      <c r="TLY35" s="733"/>
      <c r="TLZ35" s="733"/>
      <c r="TMA35" s="733"/>
      <c r="TMB35" s="733"/>
      <c r="TMC35" s="733"/>
      <c r="TMD35" s="733"/>
      <c r="TME35" s="733"/>
      <c r="TMF35" s="733"/>
      <c r="TMG35" s="733"/>
      <c r="TMH35" s="733"/>
      <c r="TMI35" s="733"/>
      <c r="TMJ35" s="733"/>
      <c r="TMK35" s="733"/>
      <c r="TML35" s="733"/>
      <c r="TMM35" s="733"/>
      <c r="TMN35" s="733"/>
      <c r="TMO35" s="733"/>
      <c r="TMP35" s="733"/>
      <c r="TMQ35" s="733"/>
      <c r="TMR35" s="733"/>
      <c r="TMS35" s="733"/>
      <c r="TMT35" s="733"/>
      <c r="TMU35" s="733"/>
      <c r="TMV35" s="733"/>
      <c r="TMW35" s="733"/>
      <c r="TMX35" s="733"/>
      <c r="TMY35" s="733"/>
      <c r="TMZ35" s="733"/>
      <c r="TNA35" s="733"/>
      <c r="TNB35" s="733"/>
      <c r="TNC35" s="733"/>
      <c r="TND35" s="733"/>
      <c r="TNE35" s="733"/>
      <c r="TNF35" s="733"/>
      <c r="TNG35" s="733"/>
      <c r="TNH35" s="733"/>
      <c r="TNI35" s="733"/>
      <c r="TNJ35" s="733"/>
      <c r="TNK35" s="733"/>
      <c r="TNL35" s="733"/>
      <c r="TNM35" s="733"/>
      <c r="TNN35" s="733"/>
      <c r="TNO35" s="733"/>
      <c r="TNP35" s="733"/>
      <c r="TNQ35" s="733"/>
      <c r="TNR35" s="733"/>
      <c r="TNS35" s="733"/>
      <c r="TNT35" s="733"/>
      <c r="TNU35" s="733"/>
      <c r="TNV35" s="733"/>
      <c r="TNW35" s="733"/>
      <c r="TNX35" s="733"/>
      <c r="TNY35" s="733"/>
      <c r="TNZ35" s="733"/>
      <c r="TOA35" s="733"/>
      <c r="TOB35" s="733"/>
      <c r="TOC35" s="733"/>
      <c r="TOD35" s="733"/>
      <c r="TOE35" s="733"/>
      <c r="TOF35" s="733"/>
      <c r="TOG35" s="733"/>
      <c r="TOH35" s="733"/>
      <c r="TOI35" s="733"/>
      <c r="TOJ35" s="733"/>
      <c r="TOK35" s="733"/>
      <c r="TOL35" s="733"/>
      <c r="TOM35" s="733"/>
      <c r="TON35" s="733"/>
      <c r="TOO35" s="733"/>
      <c r="TOP35" s="733"/>
      <c r="TOQ35" s="733"/>
      <c r="TOR35" s="733"/>
      <c r="TOS35" s="733"/>
      <c r="TOT35" s="733"/>
      <c r="TOU35" s="733"/>
      <c r="TOV35" s="733"/>
      <c r="TOW35" s="733"/>
      <c r="TOX35" s="733"/>
      <c r="TOY35" s="733"/>
      <c r="TOZ35" s="733"/>
      <c r="TPA35" s="733"/>
      <c r="TPB35" s="733"/>
      <c r="TPC35" s="733"/>
      <c r="TPD35" s="733"/>
      <c r="TPE35" s="733"/>
      <c r="TPF35" s="733"/>
      <c r="TPG35" s="733"/>
      <c r="TPH35" s="733"/>
      <c r="TPI35" s="733"/>
      <c r="TPJ35" s="733"/>
      <c r="TPK35" s="733"/>
      <c r="TPL35" s="733"/>
      <c r="TPM35" s="733"/>
      <c r="TPN35" s="733"/>
      <c r="TPO35" s="733"/>
      <c r="TPP35" s="733"/>
      <c r="TPQ35" s="733"/>
      <c r="TPR35" s="733"/>
      <c r="TPS35" s="733"/>
      <c r="TPT35" s="733"/>
      <c r="TPU35" s="733"/>
      <c r="TPV35" s="733"/>
      <c r="TPW35" s="733"/>
      <c r="TPX35" s="733"/>
      <c r="TPY35" s="733"/>
      <c r="TPZ35" s="733"/>
      <c r="TQA35" s="733"/>
      <c r="TQB35" s="733"/>
      <c r="TQC35" s="733"/>
      <c r="TQD35" s="733"/>
      <c r="TQE35" s="733"/>
      <c r="TQF35" s="733"/>
      <c r="TQG35" s="733"/>
      <c r="TQH35" s="733"/>
      <c r="TQI35" s="733"/>
      <c r="TQJ35" s="733"/>
      <c r="TQK35" s="733"/>
      <c r="TQL35" s="733"/>
      <c r="TQM35" s="733"/>
      <c r="TQN35" s="733"/>
      <c r="TQO35" s="733"/>
      <c r="TQP35" s="733"/>
      <c r="TQQ35" s="733"/>
      <c r="TQR35" s="733"/>
      <c r="TQS35" s="733"/>
      <c r="TQT35" s="733"/>
      <c r="TQU35" s="733"/>
      <c r="TQV35" s="733"/>
      <c r="TQW35" s="733"/>
      <c r="TQX35" s="733"/>
      <c r="TQY35" s="733"/>
      <c r="TQZ35" s="733"/>
      <c r="TRA35" s="733"/>
      <c r="TRB35" s="733"/>
      <c r="TRC35" s="733"/>
      <c r="TRD35" s="733"/>
      <c r="TRE35" s="733"/>
      <c r="TRF35" s="733"/>
      <c r="TRG35" s="733"/>
      <c r="TRH35" s="733"/>
      <c r="TRI35" s="733"/>
      <c r="TRJ35" s="733"/>
      <c r="TRK35" s="733"/>
      <c r="TRL35" s="733"/>
      <c r="TRM35" s="733"/>
      <c r="TRN35" s="733"/>
      <c r="TRO35" s="733"/>
      <c r="TRP35" s="733"/>
      <c r="TRQ35" s="733"/>
      <c r="TRR35" s="733"/>
      <c r="TRS35" s="733"/>
      <c r="TRT35" s="733"/>
      <c r="TRU35" s="733"/>
      <c r="TRV35" s="733"/>
      <c r="TRW35" s="733"/>
      <c r="TRX35" s="733"/>
      <c r="TRY35" s="733"/>
      <c r="TRZ35" s="733"/>
      <c r="TSA35" s="733"/>
      <c r="TSB35" s="733"/>
      <c r="TSC35" s="733"/>
      <c r="TSD35" s="733"/>
      <c r="TSE35" s="733"/>
      <c r="TSF35" s="733"/>
      <c r="TSG35" s="733"/>
      <c r="TSH35" s="733"/>
      <c r="TSI35" s="733"/>
      <c r="TSJ35" s="733"/>
      <c r="TSK35" s="733"/>
      <c r="TSL35" s="733"/>
      <c r="TSM35" s="733"/>
      <c r="TSN35" s="733"/>
      <c r="TSO35" s="733"/>
      <c r="TSP35" s="733"/>
      <c r="TSQ35" s="733"/>
      <c r="TSR35" s="733"/>
      <c r="TSS35" s="733"/>
      <c r="TST35" s="733"/>
      <c r="TSU35" s="733"/>
      <c r="TSV35" s="733"/>
      <c r="TSW35" s="733"/>
      <c r="TSX35" s="733"/>
      <c r="TSY35" s="733"/>
      <c r="TSZ35" s="733"/>
      <c r="TTA35" s="733"/>
      <c r="TTB35" s="733"/>
      <c r="TTC35" s="733"/>
      <c r="TTD35" s="733"/>
      <c r="TTE35" s="733"/>
      <c r="TTF35" s="733"/>
      <c r="TTG35" s="733"/>
      <c r="TTH35" s="733"/>
      <c r="TTI35" s="733"/>
      <c r="TTJ35" s="733"/>
      <c r="TTK35" s="733"/>
      <c r="TTL35" s="733"/>
      <c r="TTM35" s="733"/>
      <c r="TTN35" s="733"/>
      <c r="TTO35" s="733"/>
      <c r="TTP35" s="733"/>
      <c r="TTQ35" s="733"/>
      <c r="TTR35" s="733"/>
      <c r="TTS35" s="733"/>
      <c r="TTT35" s="733"/>
      <c r="TTU35" s="733"/>
      <c r="TTV35" s="733"/>
      <c r="TTW35" s="733"/>
      <c r="TTX35" s="733"/>
      <c r="TTY35" s="733"/>
      <c r="TTZ35" s="733"/>
      <c r="TUA35" s="733"/>
      <c r="TUB35" s="733"/>
      <c r="TUC35" s="733"/>
      <c r="TUD35" s="733"/>
      <c r="TUE35" s="733"/>
      <c r="TUF35" s="733"/>
      <c r="TUG35" s="733"/>
      <c r="TUH35" s="733"/>
      <c r="TUI35" s="733"/>
      <c r="TUJ35" s="733"/>
      <c r="TUK35" s="733"/>
      <c r="TUL35" s="733"/>
      <c r="TUM35" s="733"/>
      <c r="TUN35" s="733"/>
      <c r="TUO35" s="733"/>
      <c r="TUP35" s="733"/>
      <c r="TUQ35" s="733"/>
      <c r="TUR35" s="733"/>
      <c r="TUS35" s="733"/>
      <c r="TUT35" s="733"/>
      <c r="TUU35" s="733"/>
      <c r="TUV35" s="733"/>
      <c r="TUW35" s="733"/>
      <c r="TUX35" s="733"/>
      <c r="TUY35" s="733"/>
      <c r="TUZ35" s="733"/>
      <c r="TVA35" s="733"/>
      <c r="TVB35" s="733"/>
      <c r="TVC35" s="733"/>
      <c r="TVD35" s="733"/>
      <c r="TVE35" s="733"/>
      <c r="TVF35" s="733"/>
      <c r="TVG35" s="733"/>
      <c r="TVH35" s="733"/>
      <c r="TVI35" s="733"/>
      <c r="TVJ35" s="733"/>
      <c r="TVK35" s="733"/>
      <c r="TVL35" s="733"/>
      <c r="TVM35" s="733"/>
      <c r="TVN35" s="733"/>
      <c r="TVO35" s="733"/>
      <c r="TVP35" s="733"/>
      <c r="TVQ35" s="733"/>
      <c r="TVR35" s="733"/>
      <c r="TVS35" s="733"/>
      <c r="TVT35" s="733"/>
      <c r="TVU35" s="733"/>
      <c r="TVV35" s="733"/>
      <c r="TVW35" s="733"/>
      <c r="TVX35" s="733"/>
      <c r="TVY35" s="733"/>
      <c r="TVZ35" s="733"/>
      <c r="TWA35" s="733"/>
      <c r="TWB35" s="733"/>
      <c r="TWC35" s="733"/>
      <c r="TWD35" s="733"/>
      <c r="TWE35" s="733"/>
      <c r="TWF35" s="733"/>
      <c r="TWG35" s="733"/>
      <c r="TWH35" s="733"/>
      <c r="TWI35" s="733"/>
      <c r="TWJ35" s="733"/>
      <c r="TWK35" s="733"/>
      <c r="TWL35" s="733"/>
      <c r="TWM35" s="733"/>
      <c r="TWN35" s="733"/>
      <c r="TWO35" s="733"/>
      <c r="TWP35" s="733"/>
      <c r="TWQ35" s="733"/>
      <c r="TWR35" s="733"/>
      <c r="TWS35" s="733"/>
      <c r="TWT35" s="733"/>
      <c r="TWU35" s="733"/>
      <c r="TWV35" s="733"/>
      <c r="TWW35" s="733"/>
      <c r="TWX35" s="733"/>
      <c r="TWY35" s="733"/>
      <c r="TWZ35" s="733"/>
      <c r="TXA35" s="733"/>
      <c r="TXB35" s="733"/>
      <c r="TXC35" s="733"/>
      <c r="TXD35" s="733"/>
      <c r="TXE35" s="733"/>
      <c r="TXF35" s="733"/>
      <c r="TXG35" s="733"/>
      <c r="TXH35" s="733"/>
      <c r="TXI35" s="733"/>
      <c r="TXJ35" s="733"/>
      <c r="TXK35" s="733"/>
      <c r="TXL35" s="733"/>
      <c r="TXM35" s="733"/>
      <c r="TXN35" s="733"/>
      <c r="TXO35" s="733"/>
      <c r="TXP35" s="733"/>
      <c r="TXQ35" s="733"/>
      <c r="TXR35" s="733"/>
      <c r="TXS35" s="733"/>
      <c r="TXT35" s="733"/>
      <c r="TXU35" s="733"/>
      <c r="TXV35" s="733"/>
      <c r="TXW35" s="733"/>
      <c r="TXX35" s="733"/>
      <c r="TXY35" s="733"/>
      <c r="TXZ35" s="733"/>
      <c r="TYA35" s="733"/>
      <c r="TYB35" s="733"/>
      <c r="TYC35" s="733"/>
      <c r="TYD35" s="733"/>
      <c r="TYE35" s="733"/>
      <c r="TYF35" s="733"/>
      <c r="TYG35" s="733"/>
      <c r="TYH35" s="733"/>
      <c r="TYI35" s="733"/>
      <c r="TYJ35" s="733"/>
      <c r="TYK35" s="733"/>
      <c r="TYL35" s="733"/>
      <c r="TYM35" s="733"/>
      <c r="TYN35" s="733"/>
      <c r="TYO35" s="733"/>
      <c r="TYP35" s="733"/>
      <c r="TYQ35" s="733"/>
      <c r="TYR35" s="733"/>
      <c r="TYS35" s="733"/>
      <c r="TYT35" s="733"/>
      <c r="TYU35" s="733"/>
      <c r="TYV35" s="733"/>
      <c r="TYW35" s="733"/>
      <c r="TYX35" s="733"/>
      <c r="TYY35" s="733"/>
      <c r="TYZ35" s="733"/>
      <c r="TZA35" s="733"/>
      <c r="TZB35" s="733"/>
      <c r="TZC35" s="733"/>
      <c r="TZD35" s="733"/>
      <c r="TZE35" s="733"/>
      <c r="TZF35" s="733"/>
      <c r="TZG35" s="733"/>
      <c r="TZH35" s="733"/>
      <c r="TZI35" s="733"/>
      <c r="TZJ35" s="733"/>
      <c r="TZK35" s="733"/>
      <c r="TZL35" s="733"/>
      <c r="TZM35" s="733"/>
      <c r="TZN35" s="733"/>
      <c r="TZO35" s="733"/>
      <c r="TZP35" s="733"/>
      <c r="TZQ35" s="733"/>
      <c r="TZR35" s="733"/>
      <c r="TZS35" s="733"/>
      <c r="TZT35" s="733"/>
      <c r="TZU35" s="733"/>
      <c r="TZV35" s="733"/>
      <c r="TZW35" s="733"/>
      <c r="TZX35" s="733"/>
      <c r="TZY35" s="733"/>
      <c r="TZZ35" s="733"/>
      <c r="UAA35" s="733"/>
      <c r="UAB35" s="733"/>
      <c r="UAC35" s="733"/>
      <c r="UAD35" s="733"/>
      <c r="UAE35" s="733"/>
      <c r="UAF35" s="733"/>
      <c r="UAG35" s="733"/>
      <c r="UAH35" s="733"/>
      <c r="UAI35" s="733"/>
      <c r="UAJ35" s="733"/>
      <c r="UAK35" s="733"/>
      <c r="UAL35" s="733"/>
      <c r="UAM35" s="733"/>
      <c r="UAN35" s="733"/>
      <c r="UAO35" s="733"/>
      <c r="UAP35" s="733"/>
      <c r="UAQ35" s="733"/>
      <c r="UAR35" s="733"/>
      <c r="UAS35" s="733"/>
      <c r="UAT35" s="733"/>
      <c r="UAU35" s="733"/>
      <c r="UAV35" s="733"/>
      <c r="UAW35" s="733"/>
      <c r="UAX35" s="733"/>
      <c r="UAY35" s="733"/>
      <c r="UAZ35" s="733"/>
      <c r="UBA35" s="733"/>
      <c r="UBB35" s="733"/>
      <c r="UBC35" s="733"/>
      <c r="UBD35" s="733"/>
      <c r="UBE35" s="733"/>
      <c r="UBF35" s="733"/>
      <c r="UBG35" s="733"/>
      <c r="UBH35" s="733"/>
      <c r="UBI35" s="733"/>
      <c r="UBJ35" s="733"/>
      <c r="UBK35" s="733"/>
      <c r="UBL35" s="733"/>
      <c r="UBM35" s="733"/>
      <c r="UBN35" s="733"/>
      <c r="UBO35" s="733"/>
      <c r="UBP35" s="733"/>
      <c r="UBQ35" s="733"/>
      <c r="UBR35" s="733"/>
      <c r="UBS35" s="733"/>
      <c r="UBT35" s="733"/>
      <c r="UBU35" s="733"/>
      <c r="UBV35" s="733"/>
      <c r="UBW35" s="733"/>
      <c r="UBX35" s="733"/>
      <c r="UBY35" s="733"/>
      <c r="UBZ35" s="733"/>
      <c r="UCA35" s="733"/>
      <c r="UCB35" s="733"/>
      <c r="UCC35" s="733"/>
      <c r="UCD35" s="733"/>
      <c r="UCE35" s="733"/>
      <c r="UCF35" s="733"/>
      <c r="UCG35" s="733"/>
      <c r="UCH35" s="733"/>
      <c r="UCI35" s="733"/>
      <c r="UCJ35" s="733"/>
      <c r="UCK35" s="733"/>
      <c r="UCL35" s="733"/>
      <c r="UCM35" s="733"/>
      <c r="UCN35" s="733"/>
      <c r="UCO35" s="733"/>
      <c r="UCP35" s="733"/>
      <c r="UCQ35" s="733"/>
      <c r="UCR35" s="733"/>
      <c r="UCS35" s="733"/>
      <c r="UCT35" s="733"/>
      <c r="UCU35" s="733"/>
      <c r="UCV35" s="733"/>
      <c r="UCW35" s="733"/>
      <c r="UCX35" s="733"/>
      <c r="UCY35" s="733"/>
      <c r="UCZ35" s="733"/>
      <c r="UDA35" s="733"/>
      <c r="UDB35" s="733"/>
      <c r="UDC35" s="733"/>
      <c r="UDD35" s="733"/>
      <c r="UDE35" s="733"/>
      <c r="UDF35" s="733"/>
      <c r="UDG35" s="733"/>
      <c r="UDH35" s="733"/>
      <c r="UDI35" s="733"/>
      <c r="UDJ35" s="733"/>
      <c r="UDK35" s="733"/>
      <c r="UDL35" s="733"/>
      <c r="UDM35" s="733"/>
      <c r="UDN35" s="733"/>
      <c r="UDO35" s="733"/>
      <c r="UDP35" s="733"/>
      <c r="UDQ35" s="733"/>
      <c r="UDR35" s="733"/>
      <c r="UDS35" s="733"/>
      <c r="UDT35" s="733"/>
      <c r="UDU35" s="733"/>
      <c r="UDV35" s="733"/>
      <c r="UDW35" s="733"/>
      <c r="UDX35" s="733"/>
      <c r="UDY35" s="733"/>
      <c r="UDZ35" s="733"/>
      <c r="UEA35" s="733"/>
      <c r="UEB35" s="733"/>
      <c r="UEC35" s="733"/>
      <c r="UED35" s="733"/>
      <c r="UEE35" s="733"/>
      <c r="UEF35" s="733"/>
      <c r="UEG35" s="733"/>
      <c r="UEH35" s="733"/>
      <c r="UEI35" s="733"/>
      <c r="UEJ35" s="733"/>
      <c r="UEK35" s="733"/>
      <c r="UEL35" s="733"/>
      <c r="UEM35" s="733"/>
      <c r="UEN35" s="733"/>
      <c r="UEO35" s="733"/>
      <c r="UEP35" s="733"/>
      <c r="UEQ35" s="733"/>
      <c r="UER35" s="733"/>
      <c r="UES35" s="733"/>
      <c r="UET35" s="733"/>
      <c r="UEU35" s="733"/>
      <c r="UEV35" s="733"/>
      <c r="UEW35" s="733"/>
      <c r="UEX35" s="733"/>
      <c r="UEY35" s="733"/>
      <c r="UEZ35" s="733"/>
      <c r="UFA35" s="733"/>
      <c r="UFB35" s="733"/>
      <c r="UFC35" s="733"/>
      <c r="UFD35" s="733"/>
      <c r="UFE35" s="733"/>
      <c r="UFF35" s="733"/>
      <c r="UFG35" s="733"/>
      <c r="UFH35" s="733"/>
      <c r="UFI35" s="733"/>
      <c r="UFJ35" s="733"/>
      <c r="UFK35" s="733"/>
      <c r="UFL35" s="733"/>
      <c r="UFM35" s="733"/>
      <c r="UFN35" s="733"/>
      <c r="UFO35" s="733"/>
      <c r="UFP35" s="733"/>
      <c r="UFQ35" s="733"/>
      <c r="UFR35" s="733"/>
      <c r="UFS35" s="733"/>
      <c r="UFT35" s="733"/>
      <c r="UFU35" s="733"/>
      <c r="UFV35" s="733"/>
      <c r="UFW35" s="733"/>
      <c r="UFX35" s="733"/>
      <c r="UFY35" s="733"/>
      <c r="UFZ35" s="733"/>
      <c r="UGA35" s="733"/>
      <c r="UGB35" s="733"/>
      <c r="UGC35" s="733"/>
      <c r="UGD35" s="733"/>
      <c r="UGE35" s="733"/>
      <c r="UGF35" s="733"/>
      <c r="UGG35" s="733"/>
      <c r="UGH35" s="733"/>
      <c r="UGI35" s="733"/>
      <c r="UGJ35" s="733"/>
      <c r="UGK35" s="733"/>
      <c r="UGL35" s="733"/>
      <c r="UGM35" s="733"/>
      <c r="UGN35" s="733"/>
      <c r="UGO35" s="733"/>
      <c r="UGP35" s="733"/>
      <c r="UGQ35" s="733"/>
      <c r="UGR35" s="733"/>
      <c r="UGS35" s="733"/>
      <c r="UGT35" s="733"/>
      <c r="UGU35" s="733"/>
      <c r="UGV35" s="733"/>
      <c r="UGW35" s="733"/>
      <c r="UGX35" s="733"/>
      <c r="UGY35" s="733"/>
      <c r="UGZ35" s="733"/>
      <c r="UHA35" s="733"/>
      <c r="UHB35" s="733"/>
      <c r="UHC35" s="733"/>
      <c r="UHD35" s="733"/>
      <c r="UHE35" s="733"/>
      <c r="UHF35" s="733"/>
      <c r="UHG35" s="733"/>
      <c r="UHH35" s="733"/>
      <c r="UHI35" s="733"/>
      <c r="UHJ35" s="733"/>
      <c r="UHK35" s="733"/>
      <c r="UHL35" s="733"/>
      <c r="UHM35" s="733"/>
      <c r="UHN35" s="733"/>
      <c r="UHO35" s="733"/>
      <c r="UHP35" s="733"/>
      <c r="UHQ35" s="733"/>
      <c r="UHR35" s="733"/>
      <c r="UHS35" s="733"/>
      <c r="UHT35" s="733"/>
      <c r="UHU35" s="733"/>
      <c r="UHV35" s="733"/>
      <c r="UHW35" s="733"/>
      <c r="UHX35" s="733"/>
      <c r="UHY35" s="733"/>
      <c r="UHZ35" s="733"/>
      <c r="UIA35" s="733"/>
      <c r="UIB35" s="733"/>
      <c r="UIC35" s="733"/>
      <c r="UID35" s="733"/>
      <c r="UIE35" s="733"/>
      <c r="UIF35" s="733"/>
      <c r="UIG35" s="733"/>
      <c r="UIH35" s="733"/>
      <c r="UII35" s="733"/>
      <c r="UIJ35" s="733"/>
      <c r="UIK35" s="733"/>
      <c r="UIL35" s="733"/>
      <c r="UIM35" s="733"/>
      <c r="UIN35" s="733"/>
      <c r="UIO35" s="733"/>
      <c r="UIP35" s="733"/>
      <c r="UIQ35" s="733"/>
      <c r="UIR35" s="733"/>
      <c r="UIS35" s="733"/>
      <c r="UIT35" s="733"/>
      <c r="UIU35" s="733"/>
      <c r="UIV35" s="733"/>
      <c r="UIW35" s="733"/>
      <c r="UIX35" s="733"/>
      <c r="UIY35" s="733"/>
      <c r="UIZ35" s="733"/>
      <c r="UJA35" s="733"/>
      <c r="UJB35" s="733"/>
      <c r="UJC35" s="733"/>
      <c r="UJD35" s="733"/>
      <c r="UJE35" s="733"/>
      <c r="UJF35" s="733"/>
      <c r="UJG35" s="733"/>
      <c r="UJH35" s="733"/>
      <c r="UJI35" s="733"/>
      <c r="UJJ35" s="733"/>
      <c r="UJK35" s="733"/>
      <c r="UJL35" s="733"/>
      <c r="UJM35" s="733"/>
      <c r="UJN35" s="733"/>
      <c r="UJO35" s="733"/>
      <c r="UJP35" s="733"/>
      <c r="UJQ35" s="733"/>
      <c r="UJR35" s="733"/>
      <c r="UJS35" s="733"/>
      <c r="UJT35" s="733"/>
      <c r="UJU35" s="733"/>
      <c r="UJV35" s="733"/>
      <c r="UJW35" s="733"/>
      <c r="UJX35" s="733"/>
      <c r="UJY35" s="733"/>
      <c r="UJZ35" s="733"/>
      <c r="UKA35" s="733"/>
      <c r="UKB35" s="733"/>
      <c r="UKC35" s="733"/>
      <c r="UKD35" s="733"/>
      <c r="UKE35" s="733"/>
      <c r="UKF35" s="733"/>
      <c r="UKG35" s="733"/>
      <c r="UKH35" s="733"/>
      <c r="UKI35" s="733"/>
      <c r="UKJ35" s="733"/>
      <c r="UKK35" s="733"/>
      <c r="UKL35" s="733"/>
      <c r="UKM35" s="733"/>
      <c r="UKN35" s="733"/>
      <c r="UKO35" s="733"/>
      <c r="UKP35" s="733"/>
      <c r="UKQ35" s="733"/>
      <c r="UKR35" s="733"/>
      <c r="UKS35" s="733"/>
      <c r="UKT35" s="733"/>
      <c r="UKU35" s="733"/>
      <c r="UKV35" s="733"/>
      <c r="UKW35" s="733"/>
      <c r="UKX35" s="733"/>
      <c r="UKY35" s="733"/>
      <c r="UKZ35" s="733"/>
      <c r="ULA35" s="733"/>
      <c r="ULB35" s="733"/>
      <c r="ULC35" s="733"/>
      <c r="ULD35" s="733"/>
      <c r="ULE35" s="733"/>
      <c r="ULF35" s="733"/>
      <c r="ULG35" s="733"/>
      <c r="ULH35" s="733"/>
      <c r="ULI35" s="733"/>
      <c r="ULJ35" s="733"/>
      <c r="ULK35" s="733"/>
      <c r="ULL35" s="733"/>
      <c r="ULM35" s="733"/>
      <c r="ULN35" s="733"/>
      <c r="ULO35" s="733"/>
      <c r="ULP35" s="733"/>
      <c r="ULQ35" s="733"/>
      <c r="ULR35" s="733"/>
      <c r="ULS35" s="733"/>
      <c r="ULT35" s="733"/>
      <c r="ULU35" s="733"/>
      <c r="ULV35" s="733"/>
      <c r="ULW35" s="733"/>
      <c r="ULX35" s="733"/>
      <c r="ULY35" s="733"/>
      <c r="ULZ35" s="733"/>
      <c r="UMA35" s="733"/>
      <c r="UMB35" s="733"/>
      <c r="UMC35" s="733"/>
      <c r="UMD35" s="733"/>
      <c r="UME35" s="733"/>
      <c r="UMF35" s="733"/>
      <c r="UMG35" s="733"/>
      <c r="UMH35" s="733"/>
      <c r="UMI35" s="733"/>
      <c r="UMJ35" s="733"/>
      <c r="UMK35" s="733"/>
      <c r="UML35" s="733"/>
      <c r="UMM35" s="733"/>
      <c r="UMN35" s="733"/>
      <c r="UMO35" s="733"/>
      <c r="UMP35" s="733"/>
      <c r="UMQ35" s="733"/>
      <c r="UMR35" s="733"/>
      <c r="UMS35" s="733"/>
      <c r="UMT35" s="733"/>
      <c r="UMU35" s="733"/>
      <c r="UMV35" s="733"/>
      <c r="UMW35" s="733"/>
      <c r="UMX35" s="733"/>
      <c r="UMY35" s="733"/>
      <c r="UMZ35" s="733"/>
      <c r="UNA35" s="733"/>
      <c r="UNB35" s="733"/>
      <c r="UNC35" s="733"/>
      <c r="UND35" s="733"/>
      <c r="UNE35" s="733"/>
      <c r="UNF35" s="733"/>
      <c r="UNG35" s="733"/>
      <c r="UNH35" s="733"/>
      <c r="UNI35" s="733"/>
      <c r="UNJ35" s="733"/>
      <c r="UNK35" s="733"/>
      <c r="UNL35" s="733"/>
      <c r="UNM35" s="733"/>
      <c r="UNN35" s="733"/>
      <c r="UNO35" s="733"/>
      <c r="UNP35" s="733"/>
      <c r="UNQ35" s="733"/>
      <c r="UNR35" s="733"/>
      <c r="UNS35" s="733"/>
      <c r="UNT35" s="733"/>
      <c r="UNU35" s="733"/>
      <c r="UNV35" s="733"/>
      <c r="UNW35" s="733"/>
      <c r="UNX35" s="733"/>
      <c r="UNY35" s="733"/>
      <c r="UNZ35" s="733"/>
      <c r="UOA35" s="733"/>
      <c r="UOB35" s="733"/>
      <c r="UOC35" s="733"/>
      <c r="UOD35" s="733"/>
      <c r="UOE35" s="733"/>
      <c r="UOF35" s="733"/>
      <c r="UOG35" s="733"/>
      <c r="UOH35" s="733"/>
      <c r="UOI35" s="733"/>
      <c r="UOJ35" s="733"/>
      <c r="UOK35" s="733"/>
      <c r="UOL35" s="733"/>
      <c r="UOM35" s="733"/>
      <c r="UON35" s="733"/>
      <c r="UOO35" s="733"/>
      <c r="UOP35" s="733"/>
      <c r="UOQ35" s="733"/>
      <c r="UOR35" s="733"/>
      <c r="UOS35" s="733"/>
      <c r="UOT35" s="733"/>
      <c r="UOU35" s="733"/>
      <c r="UOV35" s="733"/>
      <c r="UOW35" s="733"/>
      <c r="UOX35" s="733"/>
      <c r="UOY35" s="733"/>
      <c r="UOZ35" s="733"/>
      <c r="UPA35" s="733"/>
      <c r="UPB35" s="733"/>
      <c r="UPC35" s="733"/>
      <c r="UPD35" s="733"/>
      <c r="UPE35" s="733"/>
      <c r="UPF35" s="733"/>
      <c r="UPG35" s="733"/>
      <c r="UPH35" s="733"/>
      <c r="UPI35" s="733"/>
      <c r="UPJ35" s="733"/>
      <c r="UPK35" s="733"/>
      <c r="UPL35" s="733"/>
      <c r="UPM35" s="733"/>
      <c r="UPN35" s="733"/>
      <c r="UPO35" s="733"/>
      <c r="UPP35" s="733"/>
      <c r="UPQ35" s="733"/>
      <c r="UPR35" s="733"/>
      <c r="UPS35" s="733"/>
      <c r="UPT35" s="733"/>
      <c r="UPU35" s="733"/>
      <c r="UPV35" s="733"/>
      <c r="UPW35" s="733"/>
      <c r="UPX35" s="733"/>
      <c r="UPY35" s="733"/>
      <c r="UPZ35" s="733"/>
      <c r="UQA35" s="733"/>
      <c r="UQB35" s="733"/>
      <c r="UQC35" s="733"/>
      <c r="UQD35" s="733"/>
      <c r="UQE35" s="733"/>
      <c r="UQF35" s="733"/>
      <c r="UQG35" s="733"/>
      <c r="UQH35" s="733"/>
      <c r="UQI35" s="733"/>
      <c r="UQJ35" s="733"/>
      <c r="UQK35" s="733"/>
      <c r="UQL35" s="733"/>
      <c r="UQM35" s="733"/>
      <c r="UQN35" s="733"/>
      <c r="UQO35" s="733"/>
      <c r="UQP35" s="733"/>
      <c r="UQQ35" s="733"/>
      <c r="UQR35" s="733"/>
      <c r="UQS35" s="733"/>
      <c r="UQT35" s="733"/>
      <c r="UQU35" s="733"/>
      <c r="UQV35" s="733"/>
      <c r="UQW35" s="733"/>
      <c r="UQX35" s="733"/>
      <c r="UQY35" s="733"/>
      <c r="UQZ35" s="733"/>
      <c r="URA35" s="733"/>
      <c r="URB35" s="733"/>
      <c r="URC35" s="733"/>
      <c r="URD35" s="733"/>
      <c r="URE35" s="733"/>
      <c r="URF35" s="733"/>
      <c r="URG35" s="733"/>
      <c r="URH35" s="733"/>
      <c r="URI35" s="733"/>
      <c r="URJ35" s="733"/>
      <c r="URK35" s="733"/>
      <c r="URL35" s="733"/>
      <c r="URM35" s="733"/>
      <c r="URN35" s="733"/>
      <c r="URO35" s="733"/>
      <c r="URP35" s="733"/>
      <c r="URQ35" s="733"/>
      <c r="URR35" s="733"/>
      <c r="URS35" s="733"/>
      <c r="URT35" s="733"/>
      <c r="URU35" s="733"/>
      <c r="URV35" s="733"/>
      <c r="URW35" s="733"/>
      <c r="URX35" s="733"/>
      <c r="URY35" s="733"/>
      <c r="URZ35" s="733"/>
      <c r="USA35" s="733"/>
      <c r="USB35" s="733"/>
      <c r="USC35" s="733"/>
      <c r="USD35" s="733"/>
      <c r="USE35" s="733"/>
      <c r="USF35" s="733"/>
      <c r="USG35" s="733"/>
      <c r="USH35" s="733"/>
      <c r="USI35" s="733"/>
      <c r="USJ35" s="733"/>
      <c r="USK35" s="733"/>
      <c r="USL35" s="733"/>
      <c r="USM35" s="733"/>
      <c r="USN35" s="733"/>
      <c r="USO35" s="733"/>
      <c r="USP35" s="733"/>
      <c r="USQ35" s="733"/>
      <c r="USR35" s="733"/>
      <c r="USS35" s="733"/>
      <c r="UST35" s="733"/>
      <c r="USU35" s="733"/>
      <c r="USV35" s="733"/>
      <c r="USW35" s="733"/>
      <c r="USX35" s="733"/>
      <c r="USY35" s="733"/>
      <c r="USZ35" s="733"/>
      <c r="UTA35" s="733"/>
      <c r="UTB35" s="733"/>
      <c r="UTC35" s="733"/>
      <c r="UTD35" s="733"/>
      <c r="UTE35" s="733"/>
      <c r="UTF35" s="733"/>
      <c r="UTG35" s="733"/>
      <c r="UTH35" s="733"/>
      <c r="UTI35" s="733"/>
      <c r="UTJ35" s="733"/>
      <c r="UTK35" s="733"/>
      <c r="UTL35" s="733"/>
      <c r="UTM35" s="733"/>
      <c r="UTN35" s="733"/>
      <c r="UTO35" s="733"/>
      <c r="UTP35" s="733"/>
      <c r="UTQ35" s="733"/>
      <c r="UTR35" s="733"/>
      <c r="UTS35" s="733"/>
      <c r="UTT35" s="733"/>
      <c r="UTU35" s="733"/>
      <c r="UTV35" s="733"/>
      <c r="UTW35" s="733"/>
      <c r="UTX35" s="733"/>
      <c r="UTY35" s="733"/>
      <c r="UTZ35" s="733"/>
      <c r="UUA35" s="733"/>
      <c r="UUB35" s="733"/>
      <c r="UUC35" s="733"/>
      <c r="UUD35" s="733"/>
      <c r="UUE35" s="733"/>
      <c r="UUF35" s="733"/>
      <c r="UUG35" s="733"/>
      <c r="UUH35" s="733"/>
      <c r="UUI35" s="733"/>
      <c r="UUJ35" s="733"/>
      <c r="UUK35" s="733"/>
      <c r="UUL35" s="733"/>
      <c r="UUM35" s="733"/>
      <c r="UUN35" s="733"/>
      <c r="UUO35" s="733"/>
      <c r="UUP35" s="733"/>
      <c r="UUQ35" s="733"/>
      <c r="UUR35" s="733"/>
      <c r="UUS35" s="733"/>
      <c r="UUT35" s="733"/>
      <c r="UUU35" s="733"/>
      <c r="UUV35" s="733"/>
      <c r="UUW35" s="733"/>
      <c r="UUX35" s="733"/>
      <c r="UUY35" s="733"/>
      <c r="UUZ35" s="733"/>
      <c r="UVA35" s="733"/>
      <c r="UVB35" s="733"/>
      <c r="UVC35" s="733"/>
      <c r="UVD35" s="733"/>
      <c r="UVE35" s="733"/>
      <c r="UVF35" s="733"/>
      <c r="UVG35" s="733"/>
      <c r="UVH35" s="733"/>
      <c r="UVI35" s="733"/>
      <c r="UVJ35" s="733"/>
      <c r="UVK35" s="733"/>
      <c r="UVL35" s="733"/>
      <c r="UVM35" s="733"/>
      <c r="UVN35" s="733"/>
      <c r="UVO35" s="733"/>
      <c r="UVP35" s="733"/>
      <c r="UVQ35" s="733"/>
      <c r="UVR35" s="733"/>
      <c r="UVS35" s="733"/>
      <c r="UVT35" s="733"/>
      <c r="UVU35" s="733"/>
      <c r="UVV35" s="733"/>
      <c r="UVW35" s="733"/>
      <c r="UVX35" s="733"/>
      <c r="UVY35" s="733"/>
      <c r="UVZ35" s="733"/>
      <c r="UWA35" s="733"/>
      <c r="UWB35" s="733"/>
      <c r="UWC35" s="733"/>
      <c r="UWD35" s="733"/>
      <c r="UWE35" s="733"/>
      <c r="UWF35" s="733"/>
      <c r="UWG35" s="733"/>
      <c r="UWH35" s="733"/>
      <c r="UWI35" s="733"/>
      <c r="UWJ35" s="733"/>
      <c r="UWK35" s="733"/>
      <c r="UWL35" s="733"/>
      <c r="UWM35" s="733"/>
      <c r="UWN35" s="733"/>
      <c r="UWO35" s="733"/>
      <c r="UWP35" s="733"/>
      <c r="UWQ35" s="733"/>
      <c r="UWR35" s="733"/>
      <c r="UWS35" s="733"/>
      <c r="UWT35" s="733"/>
      <c r="UWU35" s="733"/>
      <c r="UWV35" s="733"/>
      <c r="UWW35" s="733"/>
      <c r="UWX35" s="733"/>
      <c r="UWY35" s="733"/>
      <c r="UWZ35" s="733"/>
      <c r="UXA35" s="733"/>
      <c r="UXB35" s="733"/>
      <c r="UXC35" s="733"/>
      <c r="UXD35" s="733"/>
      <c r="UXE35" s="733"/>
      <c r="UXF35" s="733"/>
      <c r="UXG35" s="733"/>
      <c r="UXH35" s="733"/>
      <c r="UXI35" s="733"/>
      <c r="UXJ35" s="733"/>
      <c r="UXK35" s="733"/>
      <c r="UXL35" s="733"/>
      <c r="UXM35" s="733"/>
      <c r="UXN35" s="733"/>
      <c r="UXO35" s="733"/>
      <c r="UXP35" s="733"/>
      <c r="UXQ35" s="733"/>
      <c r="UXR35" s="733"/>
      <c r="UXS35" s="733"/>
      <c r="UXT35" s="733"/>
      <c r="UXU35" s="733"/>
      <c r="UXV35" s="733"/>
      <c r="UXW35" s="733"/>
      <c r="UXX35" s="733"/>
      <c r="UXY35" s="733"/>
      <c r="UXZ35" s="733"/>
      <c r="UYA35" s="733"/>
      <c r="UYB35" s="733"/>
      <c r="UYC35" s="733"/>
      <c r="UYD35" s="733"/>
      <c r="UYE35" s="733"/>
      <c r="UYF35" s="733"/>
      <c r="UYG35" s="733"/>
      <c r="UYH35" s="733"/>
      <c r="UYI35" s="733"/>
      <c r="UYJ35" s="733"/>
      <c r="UYK35" s="733"/>
      <c r="UYL35" s="733"/>
      <c r="UYM35" s="733"/>
      <c r="UYN35" s="733"/>
      <c r="UYO35" s="733"/>
      <c r="UYP35" s="733"/>
      <c r="UYQ35" s="733"/>
      <c r="UYR35" s="733"/>
      <c r="UYS35" s="733"/>
      <c r="UYT35" s="733"/>
      <c r="UYU35" s="733"/>
      <c r="UYV35" s="733"/>
      <c r="UYW35" s="733"/>
      <c r="UYX35" s="733"/>
      <c r="UYY35" s="733"/>
      <c r="UYZ35" s="733"/>
      <c r="UZA35" s="733"/>
      <c r="UZB35" s="733"/>
      <c r="UZC35" s="733"/>
      <c r="UZD35" s="733"/>
      <c r="UZE35" s="733"/>
      <c r="UZF35" s="733"/>
      <c r="UZG35" s="733"/>
      <c r="UZH35" s="733"/>
      <c r="UZI35" s="733"/>
      <c r="UZJ35" s="733"/>
      <c r="UZK35" s="733"/>
      <c r="UZL35" s="733"/>
      <c r="UZM35" s="733"/>
      <c r="UZN35" s="733"/>
      <c r="UZO35" s="733"/>
      <c r="UZP35" s="733"/>
      <c r="UZQ35" s="733"/>
      <c r="UZR35" s="733"/>
      <c r="UZS35" s="733"/>
      <c r="UZT35" s="733"/>
      <c r="UZU35" s="733"/>
      <c r="UZV35" s="733"/>
      <c r="UZW35" s="733"/>
      <c r="UZX35" s="733"/>
      <c r="UZY35" s="733"/>
      <c r="UZZ35" s="733"/>
      <c r="VAA35" s="733"/>
      <c r="VAB35" s="733"/>
      <c r="VAC35" s="733"/>
      <c r="VAD35" s="733"/>
      <c r="VAE35" s="733"/>
      <c r="VAF35" s="733"/>
      <c r="VAG35" s="733"/>
      <c r="VAH35" s="733"/>
      <c r="VAI35" s="733"/>
      <c r="VAJ35" s="733"/>
      <c r="VAK35" s="733"/>
      <c r="VAL35" s="733"/>
      <c r="VAM35" s="733"/>
      <c r="VAN35" s="733"/>
      <c r="VAO35" s="733"/>
      <c r="VAP35" s="733"/>
      <c r="VAQ35" s="733"/>
      <c r="VAR35" s="733"/>
      <c r="VAS35" s="733"/>
      <c r="VAT35" s="733"/>
      <c r="VAU35" s="733"/>
      <c r="VAV35" s="733"/>
      <c r="VAW35" s="733"/>
      <c r="VAX35" s="733"/>
      <c r="VAY35" s="733"/>
      <c r="VAZ35" s="733"/>
      <c r="VBA35" s="733"/>
      <c r="VBB35" s="733"/>
      <c r="VBC35" s="733"/>
      <c r="VBD35" s="733"/>
      <c r="VBE35" s="733"/>
      <c r="VBF35" s="733"/>
      <c r="VBG35" s="733"/>
      <c r="VBH35" s="733"/>
      <c r="VBI35" s="733"/>
      <c r="VBJ35" s="733"/>
      <c r="VBK35" s="733"/>
      <c r="VBL35" s="733"/>
      <c r="VBM35" s="733"/>
      <c r="VBN35" s="733"/>
      <c r="VBO35" s="733"/>
      <c r="VBP35" s="733"/>
      <c r="VBQ35" s="733"/>
      <c r="VBR35" s="733"/>
      <c r="VBS35" s="733"/>
      <c r="VBT35" s="733"/>
      <c r="VBU35" s="733"/>
      <c r="VBV35" s="733"/>
      <c r="VBW35" s="733"/>
      <c r="VBX35" s="733"/>
      <c r="VBY35" s="733"/>
      <c r="VBZ35" s="733"/>
      <c r="VCA35" s="733"/>
      <c r="VCB35" s="733"/>
      <c r="VCC35" s="733"/>
      <c r="VCD35" s="733"/>
      <c r="VCE35" s="733"/>
      <c r="VCF35" s="733"/>
      <c r="VCG35" s="733"/>
      <c r="VCH35" s="733"/>
      <c r="VCI35" s="733"/>
      <c r="VCJ35" s="733"/>
      <c r="VCK35" s="733"/>
      <c r="VCL35" s="733"/>
      <c r="VCM35" s="733"/>
      <c r="VCN35" s="733"/>
      <c r="VCO35" s="733"/>
      <c r="VCP35" s="733"/>
      <c r="VCQ35" s="733"/>
      <c r="VCR35" s="733"/>
      <c r="VCS35" s="733"/>
      <c r="VCT35" s="733"/>
      <c r="VCU35" s="733"/>
      <c r="VCV35" s="733"/>
      <c r="VCW35" s="733"/>
      <c r="VCX35" s="733"/>
      <c r="VCY35" s="733"/>
      <c r="VCZ35" s="733"/>
      <c r="VDA35" s="733"/>
      <c r="VDB35" s="733"/>
      <c r="VDC35" s="733"/>
      <c r="VDD35" s="733"/>
      <c r="VDE35" s="733"/>
      <c r="VDF35" s="733"/>
      <c r="VDG35" s="733"/>
      <c r="VDH35" s="733"/>
      <c r="VDI35" s="733"/>
      <c r="VDJ35" s="733"/>
      <c r="VDK35" s="733"/>
      <c r="VDL35" s="733"/>
      <c r="VDM35" s="733"/>
      <c r="VDN35" s="733"/>
      <c r="VDO35" s="733"/>
      <c r="VDP35" s="733"/>
      <c r="VDQ35" s="733"/>
      <c r="VDR35" s="733"/>
      <c r="VDS35" s="733"/>
      <c r="VDT35" s="733"/>
      <c r="VDU35" s="733"/>
      <c r="VDV35" s="733"/>
      <c r="VDW35" s="733"/>
      <c r="VDX35" s="733"/>
      <c r="VDY35" s="733"/>
      <c r="VDZ35" s="733"/>
      <c r="VEA35" s="733"/>
      <c r="VEB35" s="733"/>
      <c r="VEC35" s="733"/>
      <c r="VED35" s="733"/>
      <c r="VEE35" s="733"/>
      <c r="VEF35" s="733"/>
      <c r="VEG35" s="733"/>
      <c r="VEH35" s="733"/>
      <c r="VEI35" s="733"/>
      <c r="VEJ35" s="733"/>
      <c r="VEK35" s="733"/>
      <c r="VEL35" s="733"/>
      <c r="VEM35" s="733"/>
      <c r="VEN35" s="733"/>
      <c r="VEO35" s="733"/>
      <c r="VEP35" s="733"/>
      <c r="VEQ35" s="733"/>
      <c r="VER35" s="733"/>
      <c r="VES35" s="733"/>
      <c r="VET35" s="733"/>
      <c r="VEU35" s="733"/>
      <c r="VEV35" s="733"/>
      <c r="VEW35" s="733"/>
      <c r="VEX35" s="733"/>
      <c r="VEY35" s="733"/>
      <c r="VEZ35" s="733"/>
      <c r="VFA35" s="733"/>
      <c r="VFB35" s="733"/>
      <c r="VFC35" s="733"/>
      <c r="VFD35" s="733"/>
      <c r="VFE35" s="733"/>
      <c r="VFF35" s="733"/>
      <c r="VFG35" s="733"/>
      <c r="VFH35" s="733"/>
      <c r="VFI35" s="733"/>
      <c r="VFJ35" s="733"/>
      <c r="VFK35" s="733"/>
      <c r="VFL35" s="733"/>
      <c r="VFM35" s="733"/>
      <c r="VFN35" s="733"/>
      <c r="VFO35" s="733"/>
      <c r="VFP35" s="733"/>
      <c r="VFQ35" s="733"/>
      <c r="VFR35" s="733"/>
      <c r="VFS35" s="733"/>
      <c r="VFT35" s="733"/>
      <c r="VFU35" s="733"/>
      <c r="VFV35" s="733"/>
      <c r="VFW35" s="733"/>
      <c r="VFX35" s="733"/>
      <c r="VFY35" s="733"/>
      <c r="VFZ35" s="733"/>
      <c r="VGA35" s="733"/>
      <c r="VGB35" s="733"/>
      <c r="VGC35" s="733"/>
      <c r="VGD35" s="733"/>
      <c r="VGE35" s="733"/>
      <c r="VGF35" s="733"/>
      <c r="VGG35" s="733"/>
      <c r="VGH35" s="733"/>
      <c r="VGI35" s="733"/>
      <c r="VGJ35" s="733"/>
      <c r="VGK35" s="733"/>
      <c r="VGL35" s="733"/>
      <c r="VGM35" s="733"/>
      <c r="VGN35" s="733"/>
      <c r="VGO35" s="733"/>
      <c r="VGP35" s="733"/>
      <c r="VGQ35" s="733"/>
      <c r="VGR35" s="733"/>
      <c r="VGS35" s="733"/>
      <c r="VGT35" s="733"/>
      <c r="VGU35" s="733"/>
      <c r="VGV35" s="733"/>
      <c r="VGW35" s="733"/>
      <c r="VGX35" s="733"/>
      <c r="VGY35" s="733"/>
      <c r="VGZ35" s="733"/>
      <c r="VHA35" s="733"/>
      <c r="VHB35" s="733"/>
      <c r="VHC35" s="733"/>
      <c r="VHD35" s="733"/>
      <c r="VHE35" s="733"/>
      <c r="VHF35" s="733"/>
      <c r="VHG35" s="733"/>
      <c r="VHH35" s="733"/>
      <c r="VHI35" s="733"/>
      <c r="VHJ35" s="733"/>
      <c r="VHK35" s="733"/>
      <c r="VHL35" s="733"/>
      <c r="VHM35" s="733"/>
      <c r="VHN35" s="733"/>
      <c r="VHO35" s="733"/>
      <c r="VHP35" s="733"/>
      <c r="VHQ35" s="733"/>
      <c r="VHR35" s="733"/>
      <c r="VHS35" s="733"/>
      <c r="VHT35" s="733"/>
      <c r="VHU35" s="733"/>
      <c r="VHV35" s="733"/>
      <c r="VHW35" s="733"/>
      <c r="VHX35" s="733"/>
      <c r="VHY35" s="733"/>
      <c r="VHZ35" s="733"/>
      <c r="VIA35" s="733"/>
      <c r="VIB35" s="733"/>
      <c r="VIC35" s="733"/>
      <c r="VID35" s="733"/>
      <c r="VIE35" s="733"/>
      <c r="VIF35" s="733"/>
      <c r="VIG35" s="733"/>
      <c r="VIH35" s="733"/>
      <c r="VII35" s="733"/>
      <c r="VIJ35" s="733"/>
      <c r="VIK35" s="733"/>
      <c r="VIL35" s="733"/>
      <c r="VIM35" s="733"/>
      <c r="VIN35" s="733"/>
      <c r="VIO35" s="733"/>
      <c r="VIP35" s="733"/>
      <c r="VIQ35" s="733"/>
      <c r="VIR35" s="733"/>
      <c r="VIS35" s="733"/>
      <c r="VIT35" s="733"/>
      <c r="VIU35" s="733"/>
      <c r="VIV35" s="733"/>
      <c r="VIW35" s="733"/>
      <c r="VIX35" s="733"/>
      <c r="VIY35" s="733"/>
      <c r="VIZ35" s="733"/>
      <c r="VJA35" s="733"/>
      <c r="VJB35" s="733"/>
      <c r="VJC35" s="733"/>
      <c r="VJD35" s="733"/>
      <c r="VJE35" s="733"/>
      <c r="VJF35" s="733"/>
      <c r="VJG35" s="733"/>
      <c r="VJH35" s="733"/>
      <c r="VJI35" s="733"/>
      <c r="VJJ35" s="733"/>
      <c r="VJK35" s="733"/>
      <c r="VJL35" s="733"/>
      <c r="VJM35" s="733"/>
      <c r="VJN35" s="733"/>
      <c r="VJO35" s="733"/>
      <c r="VJP35" s="733"/>
      <c r="VJQ35" s="733"/>
      <c r="VJR35" s="733"/>
      <c r="VJS35" s="733"/>
      <c r="VJT35" s="733"/>
      <c r="VJU35" s="733"/>
      <c r="VJV35" s="733"/>
      <c r="VJW35" s="733"/>
      <c r="VJX35" s="733"/>
      <c r="VJY35" s="733"/>
      <c r="VJZ35" s="733"/>
      <c r="VKA35" s="733"/>
      <c r="VKB35" s="733"/>
      <c r="VKC35" s="733"/>
      <c r="VKD35" s="733"/>
      <c r="VKE35" s="733"/>
      <c r="VKF35" s="733"/>
      <c r="VKG35" s="733"/>
      <c r="VKH35" s="733"/>
      <c r="VKI35" s="733"/>
      <c r="VKJ35" s="733"/>
      <c r="VKK35" s="733"/>
      <c r="VKL35" s="733"/>
      <c r="VKM35" s="733"/>
      <c r="VKN35" s="733"/>
      <c r="VKO35" s="733"/>
      <c r="VKP35" s="733"/>
      <c r="VKQ35" s="733"/>
      <c r="VKR35" s="733"/>
      <c r="VKS35" s="733"/>
      <c r="VKT35" s="733"/>
      <c r="VKU35" s="733"/>
      <c r="VKV35" s="733"/>
      <c r="VKW35" s="733"/>
      <c r="VKX35" s="733"/>
      <c r="VKY35" s="733"/>
      <c r="VKZ35" s="733"/>
      <c r="VLA35" s="733"/>
      <c r="VLB35" s="733"/>
      <c r="VLC35" s="733"/>
      <c r="VLD35" s="733"/>
      <c r="VLE35" s="733"/>
      <c r="VLF35" s="733"/>
      <c r="VLG35" s="733"/>
      <c r="VLH35" s="733"/>
      <c r="VLI35" s="733"/>
      <c r="VLJ35" s="733"/>
      <c r="VLK35" s="733"/>
      <c r="VLL35" s="733"/>
      <c r="VLM35" s="733"/>
      <c r="VLN35" s="733"/>
      <c r="VLO35" s="733"/>
      <c r="VLP35" s="733"/>
      <c r="VLQ35" s="733"/>
      <c r="VLR35" s="733"/>
      <c r="VLS35" s="733"/>
      <c r="VLT35" s="733"/>
      <c r="VLU35" s="733"/>
      <c r="VLV35" s="733"/>
      <c r="VLW35" s="733"/>
      <c r="VLX35" s="733"/>
      <c r="VLY35" s="733"/>
      <c r="VLZ35" s="733"/>
      <c r="VMA35" s="733"/>
      <c r="VMB35" s="733"/>
      <c r="VMC35" s="733"/>
      <c r="VMD35" s="733"/>
      <c r="VME35" s="733"/>
      <c r="VMF35" s="733"/>
      <c r="VMG35" s="733"/>
      <c r="VMH35" s="733"/>
      <c r="VMI35" s="733"/>
      <c r="VMJ35" s="733"/>
      <c r="VMK35" s="733"/>
      <c r="VML35" s="733"/>
      <c r="VMM35" s="733"/>
      <c r="VMN35" s="733"/>
      <c r="VMO35" s="733"/>
      <c r="VMP35" s="733"/>
      <c r="VMQ35" s="733"/>
      <c r="VMR35" s="733"/>
      <c r="VMS35" s="733"/>
      <c r="VMT35" s="733"/>
      <c r="VMU35" s="733"/>
      <c r="VMV35" s="733"/>
      <c r="VMW35" s="733"/>
      <c r="VMX35" s="733"/>
      <c r="VMY35" s="733"/>
      <c r="VMZ35" s="733"/>
      <c r="VNA35" s="733"/>
      <c r="VNB35" s="733"/>
      <c r="VNC35" s="733"/>
      <c r="VND35" s="733"/>
      <c r="VNE35" s="733"/>
      <c r="VNF35" s="733"/>
      <c r="VNG35" s="733"/>
      <c r="VNH35" s="733"/>
      <c r="VNI35" s="733"/>
      <c r="VNJ35" s="733"/>
      <c r="VNK35" s="733"/>
      <c r="VNL35" s="733"/>
      <c r="VNM35" s="733"/>
      <c r="VNN35" s="733"/>
      <c r="VNO35" s="733"/>
      <c r="VNP35" s="733"/>
      <c r="VNQ35" s="733"/>
      <c r="VNR35" s="733"/>
      <c r="VNS35" s="733"/>
      <c r="VNT35" s="733"/>
      <c r="VNU35" s="733"/>
      <c r="VNV35" s="733"/>
      <c r="VNW35" s="733"/>
      <c r="VNX35" s="733"/>
      <c r="VNY35" s="733"/>
      <c r="VNZ35" s="733"/>
      <c r="VOA35" s="733"/>
      <c r="VOB35" s="733"/>
      <c r="VOC35" s="733"/>
      <c r="VOD35" s="733"/>
      <c r="VOE35" s="733"/>
      <c r="VOF35" s="733"/>
      <c r="VOG35" s="733"/>
      <c r="VOH35" s="733"/>
      <c r="VOI35" s="733"/>
      <c r="VOJ35" s="733"/>
      <c r="VOK35" s="733"/>
      <c r="VOL35" s="733"/>
      <c r="VOM35" s="733"/>
      <c r="VON35" s="733"/>
      <c r="VOO35" s="733"/>
      <c r="VOP35" s="733"/>
      <c r="VOQ35" s="733"/>
      <c r="VOR35" s="733"/>
      <c r="VOS35" s="733"/>
      <c r="VOT35" s="733"/>
      <c r="VOU35" s="733"/>
      <c r="VOV35" s="733"/>
      <c r="VOW35" s="733"/>
      <c r="VOX35" s="733"/>
      <c r="VOY35" s="733"/>
      <c r="VOZ35" s="733"/>
      <c r="VPA35" s="733"/>
      <c r="VPB35" s="733"/>
      <c r="VPC35" s="733"/>
      <c r="VPD35" s="733"/>
      <c r="VPE35" s="733"/>
      <c r="VPF35" s="733"/>
      <c r="VPG35" s="733"/>
      <c r="VPH35" s="733"/>
      <c r="VPI35" s="733"/>
      <c r="VPJ35" s="733"/>
      <c r="VPK35" s="733"/>
      <c r="VPL35" s="733"/>
      <c r="VPM35" s="733"/>
      <c r="VPN35" s="733"/>
      <c r="VPO35" s="733"/>
      <c r="VPP35" s="733"/>
      <c r="VPQ35" s="733"/>
      <c r="VPR35" s="733"/>
      <c r="VPS35" s="733"/>
      <c r="VPT35" s="733"/>
      <c r="VPU35" s="733"/>
      <c r="VPV35" s="733"/>
      <c r="VPW35" s="733"/>
      <c r="VPX35" s="733"/>
      <c r="VPY35" s="733"/>
      <c r="VPZ35" s="733"/>
      <c r="VQA35" s="733"/>
      <c r="VQB35" s="733"/>
      <c r="VQC35" s="733"/>
      <c r="VQD35" s="733"/>
      <c r="VQE35" s="733"/>
      <c r="VQF35" s="733"/>
      <c r="VQG35" s="733"/>
      <c r="VQH35" s="733"/>
      <c r="VQI35" s="733"/>
      <c r="VQJ35" s="733"/>
      <c r="VQK35" s="733"/>
      <c r="VQL35" s="733"/>
      <c r="VQM35" s="733"/>
      <c r="VQN35" s="733"/>
      <c r="VQO35" s="733"/>
      <c r="VQP35" s="733"/>
      <c r="VQQ35" s="733"/>
      <c r="VQR35" s="733"/>
      <c r="VQS35" s="733"/>
      <c r="VQT35" s="733"/>
      <c r="VQU35" s="733"/>
      <c r="VQV35" s="733"/>
      <c r="VQW35" s="733"/>
      <c r="VQX35" s="733"/>
      <c r="VQY35" s="733"/>
      <c r="VQZ35" s="733"/>
      <c r="VRA35" s="733"/>
      <c r="VRB35" s="733"/>
      <c r="VRC35" s="733"/>
      <c r="VRD35" s="733"/>
      <c r="VRE35" s="733"/>
      <c r="VRF35" s="733"/>
      <c r="VRG35" s="733"/>
      <c r="VRH35" s="733"/>
      <c r="VRI35" s="733"/>
      <c r="VRJ35" s="733"/>
      <c r="VRK35" s="733"/>
      <c r="VRL35" s="733"/>
      <c r="VRM35" s="733"/>
      <c r="VRN35" s="733"/>
      <c r="VRO35" s="733"/>
      <c r="VRP35" s="733"/>
      <c r="VRQ35" s="733"/>
      <c r="VRR35" s="733"/>
      <c r="VRS35" s="733"/>
      <c r="VRT35" s="733"/>
      <c r="VRU35" s="733"/>
      <c r="VRV35" s="733"/>
      <c r="VRW35" s="733"/>
      <c r="VRX35" s="733"/>
      <c r="VRY35" s="733"/>
      <c r="VRZ35" s="733"/>
      <c r="VSA35" s="733"/>
      <c r="VSB35" s="733"/>
      <c r="VSC35" s="733"/>
      <c r="VSD35" s="733"/>
      <c r="VSE35" s="733"/>
      <c r="VSF35" s="733"/>
      <c r="VSG35" s="733"/>
      <c r="VSH35" s="733"/>
      <c r="VSI35" s="733"/>
      <c r="VSJ35" s="733"/>
      <c r="VSK35" s="733"/>
      <c r="VSL35" s="733"/>
      <c r="VSM35" s="733"/>
      <c r="VSN35" s="733"/>
      <c r="VSO35" s="733"/>
      <c r="VSP35" s="733"/>
      <c r="VSQ35" s="733"/>
      <c r="VSR35" s="733"/>
      <c r="VSS35" s="733"/>
      <c r="VST35" s="733"/>
      <c r="VSU35" s="733"/>
      <c r="VSV35" s="733"/>
      <c r="VSW35" s="733"/>
      <c r="VSX35" s="733"/>
      <c r="VSY35" s="733"/>
      <c r="VSZ35" s="733"/>
      <c r="VTA35" s="733"/>
      <c r="VTB35" s="733"/>
      <c r="VTC35" s="733"/>
      <c r="VTD35" s="733"/>
      <c r="VTE35" s="733"/>
      <c r="VTF35" s="733"/>
      <c r="VTG35" s="733"/>
      <c r="VTH35" s="733"/>
      <c r="VTI35" s="733"/>
      <c r="VTJ35" s="733"/>
      <c r="VTK35" s="733"/>
      <c r="VTL35" s="733"/>
      <c r="VTM35" s="733"/>
      <c r="VTN35" s="733"/>
      <c r="VTO35" s="733"/>
      <c r="VTP35" s="733"/>
      <c r="VTQ35" s="733"/>
      <c r="VTR35" s="733"/>
      <c r="VTS35" s="733"/>
      <c r="VTT35" s="733"/>
      <c r="VTU35" s="733"/>
      <c r="VTV35" s="733"/>
      <c r="VTW35" s="733"/>
      <c r="VTX35" s="733"/>
      <c r="VTY35" s="733"/>
      <c r="VTZ35" s="733"/>
      <c r="VUA35" s="733"/>
      <c r="VUB35" s="733"/>
      <c r="VUC35" s="733"/>
      <c r="VUD35" s="733"/>
      <c r="VUE35" s="733"/>
      <c r="VUF35" s="733"/>
      <c r="VUG35" s="733"/>
      <c r="VUH35" s="733"/>
      <c r="VUI35" s="733"/>
      <c r="VUJ35" s="733"/>
      <c r="VUK35" s="733"/>
      <c r="VUL35" s="733"/>
      <c r="VUM35" s="733"/>
      <c r="VUN35" s="733"/>
      <c r="VUO35" s="733"/>
      <c r="VUP35" s="733"/>
      <c r="VUQ35" s="733"/>
      <c r="VUR35" s="733"/>
      <c r="VUS35" s="733"/>
      <c r="VUT35" s="733"/>
      <c r="VUU35" s="733"/>
      <c r="VUV35" s="733"/>
      <c r="VUW35" s="733"/>
      <c r="VUX35" s="733"/>
      <c r="VUY35" s="733"/>
      <c r="VUZ35" s="733"/>
      <c r="VVA35" s="733"/>
      <c r="VVB35" s="733"/>
      <c r="VVC35" s="733"/>
      <c r="VVD35" s="733"/>
      <c r="VVE35" s="733"/>
      <c r="VVF35" s="733"/>
      <c r="VVG35" s="733"/>
      <c r="VVH35" s="733"/>
      <c r="VVI35" s="733"/>
      <c r="VVJ35" s="733"/>
      <c r="VVK35" s="733"/>
      <c r="VVL35" s="733"/>
      <c r="VVM35" s="733"/>
      <c r="VVN35" s="733"/>
      <c r="VVO35" s="733"/>
      <c r="VVP35" s="733"/>
      <c r="VVQ35" s="733"/>
      <c r="VVR35" s="733"/>
      <c r="VVS35" s="733"/>
      <c r="VVT35" s="733"/>
      <c r="VVU35" s="733"/>
      <c r="VVV35" s="733"/>
      <c r="VVW35" s="733"/>
      <c r="VVX35" s="733"/>
      <c r="VVY35" s="733"/>
      <c r="VVZ35" s="733"/>
      <c r="VWA35" s="733"/>
      <c r="VWB35" s="733"/>
      <c r="VWC35" s="733"/>
      <c r="VWD35" s="733"/>
      <c r="VWE35" s="733"/>
      <c r="VWF35" s="733"/>
      <c r="VWG35" s="733"/>
      <c r="VWH35" s="733"/>
      <c r="VWI35" s="733"/>
      <c r="VWJ35" s="733"/>
      <c r="VWK35" s="733"/>
      <c r="VWL35" s="733"/>
      <c r="VWM35" s="733"/>
      <c r="VWN35" s="733"/>
      <c r="VWO35" s="733"/>
      <c r="VWP35" s="733"/>
      <c r="VWQ35" s="733"/>
      <c r="VWR35" s="733"/>
      <c r="VWS35" s="733"/>
      <c r="VWT35" s="733"/>
      <c r="VWU35" s="733"/>
      <c r="VWV35" s="733"/>
      <c r="VWW35" s="733"/>
      <c r="VWX35" s="733"/>
      <c r="VWY35" s="733"/>
      <c r="VWZ35" s="733"/>
      <c r="VXA35" s="733"/>
      <c r="VXB35" s="733"/>
      <c r="VXC35" s="733"/>
      <c r="VXD35" s="733"/>
      <c r="VXE35" s="733"/>
      <c r="VXF35" s="733"/>
      <c r="VXG35" s="733"/>
      <c r="VXH35" s="733"/>
      <c r="VXI35" s="733"/>
      <c r="VXJ35" s="733"/>
      <c r="VXK35" s="733"/>
      <c r="VXL35" s="733"/>
      <c r="VXM35" s="733"/>
      <c r="VXN35" s="733"/>
      <c r="VXO35" s="733"/>
      <c r="VXP35" s="733"/>
      <c r="VXQ35" s="733"/>
      <c r="VXR35" s="733"/>
      <c r="VXS35" s="733"/>
      <c r="VXT35" s="733"/>
      <c r="VXU35" s="733"/>
      <c r="VXV35" s="733"/>
      <c r="VXW35" s="733"/>
      <c r="VXX35" s="733"/>
      <c r="VXY35" s="733"/>
      <c r="VXZ35" s="733"/>
      <c r="VYA35" s="733"/>
      <c r="VYB35" s="733"/>
      <c r="VYC35" s="733"/>
      <c r="VYD35" s="733"/>
      <c r="VYE35" s="733"/>
      <c r="VYF35" s="733"/>
      <c r="VYG35" s="733"/>
      <c r="VYH35" s="733"/>
      <c r="VYI35" s="733"/>
      <c r="VYJ35" s="733"/>
      <c r="VYK35" s="733"/>
      <c r="VYL35" s="733"/>
      <c r="VYM35" s="733"/>
      <c r="VYN35" s="733"/>
      <c r="VYO35" s="733"/>
      <c r="VYP35" s="733"/>
      <c r="VYQ35" s="733"/>
      <c r="VYR35" s="733"/>
      <c r="VYS35" s="733"/>
      <c r="VYT35" s="733"/>
      <c r="VYU35" s="733"/>
      <c r="VYV35" s="733"/>
      <c r="VYW35" s="733"/>
      <c r="VYX35" s="733"/>
      <c r="VYY35" s="733"/>
      <c r="VYZ35" s="733"/>
      <c r="VZA35" s="733"/>
      <c r="VZB35" s="733"/>
      <c r="VZC35" s="733"/>
      <c r="VZD35" s="733"/>
      <c r="VZE35" s="733"/>
      <c r="VZF35" s="733"/>
      <c r="VZG35" s="733"/>
      <c r="VZH35" s="733"/>
      <c r="VZI35" s="733"/>
      <c r="VZJ35" s="733"/>
      <c r="VZK35" s="733"/>
      <c r="VZL35" s="733"/>
      <c r="VZM35" s="733"/>
      <c r="VZN35" s="733"/>
      <c r="VZO35" s="733"/>
      <c r="VZP35" s="733"/>
      <c r="VZQ35" s="733"/>
      <c r="VZR35" s="733"/>
      <c r="VZS35" s="733"/>
      <c r="VZT35" s="733"/>
      <c r="VZU35" s="733"/>
      <c r="VZV35" s="733"/>
      <c r="VZW35" s="733"/>
      <c r="VZX35" s="733"/>
      <c r="VZY35" s="733"/>
      <c r="VZZ35" s="733"/>
      <c r="WAA35" s="733"/>
      <c r="WAB35" s="733"/>
      <c r="WAC35" s="733"/>
      <c r="WAD35" s="733"/>
      <c r="WAE35" s="733"/>
      <c r="WAF35" s="733"/>
      <c r="WAG35" s="733"/>
      <c r="WAH35" s="733"/>
      <c r="WAI35" s="733"/>
      <c r="WAJ35" s="733"/>
      <c r="WAK35" s="733"/>
      <c r="WAL35" s="733"/>
      <c r="WAM35" s="733"/>
      <c r="WAN35" s="733"/>
      <c r="WAO35" s="733"/>
      <c r="WAP35" s="733"/>
      <c r="WAQ35" s="733"/>
      <c r="WAR35" s="733"/>
      <c r="WAS35" s="733"/>
      <c r="WAT35" s="733"/>
      <c r="WAU35" s="733"/>
      <c r="WAV35" s="733"/>
      <c r="WAW35" s="733"/>
      <c r="WAX35" s="733"/>
      <c r="WAY35" s="733"/>
      <c r="WAZ35" s="733"/>
      <c r="WBA35" s="733"/>
      <c r="WBB35" s="733"/>
      <c r="WBC35" s="733"/>
      <c r="WBD35" s="733"/>
      <c r="WBE35" s="733"/>
      <c r="WBF35" s="733"/>
      <c r="WBG35" s="733"/>
      <c r="WBH35" s="733"/>
      <c r="WBI35" s="733"/>
      <c r="WBJ35" s="733"/>
      <c r="WBK35" s="733"/>
      <c r="WBL35" s="733"/>
      <c r="WBM35" s="733"/>
      <c r="WBN35" s="733"/>
      <c r="WBO35" s="733"/>
      <c r="WBP35" s="733"/>
      <c r="WBQ35" s="733"/>
      <c r="WBR35" s="733"/>
      <c r="WBS35" s="733"/>
      <c r="WBT35" s="733"/>
      <c r="WBU35" s="733"/>
      <c r="WBV35" s="733"/>
      <c r="WBW35" s="733"/>
      <c r="WBX35" s="733"/>
      <c r="WBY35" s="733"/>
      <c r="WBZ35" s="733"/>
      <c r="WCA35" s="733"/>
      <c r="WCB35" s="733"/>
      <c r="WCC35" s="733"/>
      <c r="WCD35" s="733"/>
      <c r="WCE35" s="733"/>
      <c r="WCF35" s="733"/>
      <c r="WCG35" s="733"/>
      <c r="WCH35" s="733"/>
      <c r="WCI35" s="733"/>
      <c r="WCJ35" s="733"/>
      <c r="WCK35" s="733"/>
      <c r="WCL35" s="733"/>
      <c r="WCM35" s="733"/>
      <c r="WCN35" s="733"/>
      <c r="WCO35" s="733"/>
      <c r="WCP35" s="733"/>
      <c r="WCQ35" s="733"/>
      <c r="WCR35" s="733"/>
      <c r="WCS35" s="733"/>
      <c r="WCT35" s="733"/>
      <c r="WCU35" s="733"/>
      <c r="WCV35" s="733"/>
      <c r="WCW35" s="733"/>
      <c r="WCX35" s="733"/>
      <c r="WCY35" s="733"/>
      <c r="WCZ35" s="733"/>
      <c r="WDA35" s="733"/>
      <c r="WDB35" s="733"/>
      <c r="WDC35" s="733"/>
      <c r="WDD35" s="733"/>
      <c r="WDE35" s="733"/>
      <c r="WDF35" s="733"/>
      <c r="WDG35" s="733"/>
      <c r="WDH35" s="733"/>
      <c r="WDI35" s="733"/>
      <c r="WDJ35" s="733"/>
      <c r="WDK35" s="733"/>
      <c r="WDL35" s="733"/>
      <c r="WDM35" s="733"/>
      <c r="WDN35" s="733"/>
      <c r="WDO35" s="733"/>
      <c r="WDP35" s="733"/>
      <c r="WDQ35" s="733"/>
      <c r="WDR35" s="733"/>
      <c r="WDS35" s="733"/>
      <c r="WDT35" s="733"/>
      <c r="WDU35" s="733"/>
      <c r="WDV35" s="733"/>
      <c r="WDW35" s="733"/>
      <c r="WDX35" s="733"/>
      <c r="WDY35" s="733"/>
      <c r="WDZ35" s="733"/>
      <c r="WEA35" s="733"/>
      <c r="WEB35" s="733"/>
      <c r="WEC35" s="733"/>
      <c r="WED35" s="733"/>
      <c r="WEE35" s="733"/>
      <c r="WEF35" s="733"/>
      <c r="WEG35" s="733"/>
      <c r="WEH35" s="733"/>
      <c r="WEI35" s="733"/>
      <c r="WEJ35" s="733"/>
      <c r="WEK35" s="733"/>
      <c r="WEL35" s="733"/>
      <c r="WEM35" s="733"/>
      <c r="WEN35" s="733"/>
      <c r="WEO35" s="733"/>
      <c r="WEP35" s="733"/>
      <c r="WEQ35" s="733"/>
      <c r="WER35" s="733"/>
      <c r="WES35" s="733"/>
      <c r="WET35" s="733"/>
      <c r="WEU35" s="733"/>
      <c r="WEV35" s="733"/>
      <c r="WEW35" s="733"/>
      <c r="WEX35" s="733"/>
      <c r="WEY35" s="733"/>
      <c r="WEZ35" s="733"/>
      <c r="WFA35" s="733"/>
      <c r="WFB35" s="733"/>
      <c r="WFC35" s="733"/>
      <c r="WFD35" s="733"/>
      <c r="WFE35" s="733"/>
      <c r="WFF35" s="733"/>
      <c r="WFG35" s="733"/>
      <c r="WFH35" s="733"/>
      <c r="WFI35" s="733"/>
      <c r="WFJ35" s="733"/>
      <c r="WFK35" s="733"/>
      <c r="WFL35" s="733"/>
      <c r="WFM35" s="733"/>
      <c r="WFN35" s="733"/>
      <c r="WFO35" s="733"/>
      <c r="WFP35" s="733"/>
      <c r="WFQ35" s="733"/>
      <c r="WFR35" s="733"/>
      <c r="WFS35" s="733"/>
      <c r="WFT35" s="733"/>
      <c r="WFU35" s="733"/>
      <c r="WFV35" s="733"/>
      <c r="WFW35" s="733"/>
      <c r="WFX35" s="733"/>
      <c r="WFY35" s="733"/>
      <c r="WFZ35" s="733"/>
      <c r="WGA35" s="733"/>
      <c r="WGB35" s="733"/>
      <c r="WGC35" s="733"/>
      <c r="WGD35" s="733"/>
      <c r="WGE35" s="733"/>
      <c r="WGF35" s="733"/>
      <c r="WGG35" s="733"/>
      <c r="WGH35" s="733"/>
      <c r="WGI35" s="733"/>
      <c r="WGJ35" s="733"/>
      <c r="WGK35" s="733"/>
      <c r="WGL35" s="733"/>
      <c r="WGM35" s="733"/>
      <c r="WGN35" s="733"/>
      <c r="WGO35" s="733"/>
      <c r="WGP35" s="733"/>
      <c r="WGQ35" s="733"/>
      <c r="WGR35" s="733"/>
      <c r="WGS35" s="733"/>
      <c r="WGT35" s="733"/>
      <c r="WGU35" s="733"/>
      <c r="WGV35" s="733"/>
      <c r="WGW35" s="733"/>
      <c r="WGX35" s="733"/>
      <c r="WGY35" s="733"/>
      <c r="WGZ35" s="733"/>
      <c r="WHA35" s="733"/>
      <c r="WHB35" s="733"/>
      <c r="WHC35" s="733"/>
      <c r="WHD35" s="733"/>
      <c r="WHE35" s="733"/>
      <c r="WHF35" s="733"/>
      <c r="WHG35" s="733"/>
      <c r="WHH35" s="733"/>
      <c r="WHI35" s="733"/>
      <c r="WHJ35" s="733"/>
      <c r="WHK35" s="733"/>
      <c r="WHL35" s="733"/>
      <c r="WHM35" s="733"/>
      <c r="WHN35" s="733"/>
      <c r="WHO35" s="733"/>
      <c r="WHP35" s="733"/>
      <c r="WHQ35" s="733"/>
      <c r="WHR35" s="733"/>
      <c r="WHS35" s="733"/>
      <c r="WHT35" s="733"/>
      <c r="WHU35" s="733"/>
      <c r="WHV35" s="733"/>
      <c r="WHW35" s="733"/>
      <c r="WHX35" s="733"/>
      <c r="WHY35" s="733"/>
      <c r="WHZ35" s="733"/>
      <c r="WIA35" s="733"/>
      <c r="WIB35" s="733"/>
      <c r="WIC35" s="733"/>
      <c r="WID35" s="733"/>
      <c r="WIE35" s="733"/>
      <c r="WIF35" s="733"/>
      <c r="WIG35" s="733"/>
      <c r="WIH35" s="733"/>
      <c r="WII35" s="733"/>
      <c r="WIJ35" s="733"/>
      <c r="WIK35" s="733"/>
      <c r="WIL35" s="733"/>
      <c r="WIM35" s="733"/>
      <c r="WIN35" s="733"/>
      <c r="WIO35" s="733"/>
      <c r="WIP35" s="733"/>
      <c r="WIQ35" s="733"/>
      <c r="WIR35" s="733"/>
      <c r="WIS35" s="733"/>
      <c r="WIT35" s="733"/>
      <c r="WIU35" s="733"/>
      <c r="WIV35" s="733"/>
      <c r="WIW35" s="733"/>
      <c r="WIX35" s="733"/>
      <c r="WIY35" s="733"/>
      <c r="WIZ35" s="733"/>
      <c r="WJA35" s="733"/>
      <c r="WJB35" s="733"/>
      <c r="WJC35" s="733"/>
      <c r="WJD35" s="733"/>
      <c r="WJE35" s="733"/>
      <c r="WJF35" s="733"/>
      <c r="WJG35" s="733"/>
      <c r="WJH35" s="733"/>
      <c r="WJI35" s="733"/>
      <c r="WJJ35" s="733"/>
      <c r="WJK35" s="733"/>
      <c r="WJL35" s="733"/>
      <c r="WJM35" s="733"/>
      <c r="WJN35" s="733"/>
      <c r="WJO35" s="733"/>
      <c r="WJP35" s="733"/>
      <c r="WJQ35" s="733"/>
      <c r="WJR35" s="733"/>
      <c r="WJS35" s="733"/>
      <c r="WJT35" s="733"/>
      <c r="WJU35" s="733"/>
      <c r="WJV35" s="733"/>
      <c r="WJW35" s="733"/>
      <c r="WJX35" s="733"/>
      <c r="WJY35" s="733"/>
      <c r="WJZ35" s="733"/>
      <c r="WKA35" s="733"/>
      <c r="WKB35" s="733"/>
      <c r="WKC35" s="733"/>
      <c r="WKD35" s="733"/>
      <c r="WKE35" s="733"/>
      <c r="WKF35" s="733"/>
      <c r="WKG35" s="733"/>
      <c r="WKH35" s="733"/>
      <c r="WKI35" s="733"/>
      <c r="WKJ35" s="733"/>
      <c r="WKK35" s="733"/>
      <c r="WKL35" s="733"/>
      <c r="WKM35" s="733"/>
      <c r="WKN35" s="733"/>
      <c r="WKO35" s="733"/>
      <c r="WKP35" s="733"/>
      <c r="WKQ35" s="733"/>
      <c r="WKR35" s="733"/>
      <c r="WKS35" s="733"/>
      <c r="WKT35" s="733"/>
      <c r="WKU35" s="733"/>
      <c r="WKV35" s="733"/>
      <c r="WKW35" s="733"/>
      <c r="WKX35" s="733"/>
      <c r="WKY35" s="733"/>
      <c r="WKZ35" s="733"/>
      <c r="WLA35" s="733"/>
      <c r="WLB35" s="733"/>
      <c r="WLC35" s="733"/>
      <c r="WLD35" s="733"/>
      <c r="WLE35" s="733"/>
      <c r="WLF35" s="733"/>
      <c r="WLG35" s="733"/>
      <c r="WLH35" s="733"/>
      <c r="WLI35" s="733"/>
      <c r="WLJ35" s="733"/>
      <c r="WLK35" s="733"/>
      <c r="WLL35" s="733"/>
      <c r="WLM35" s="733"/>
      <c r="WLN35" s="733"/>
      <c r="WLO35" s="733"/>
      <c r="WLP35" s="733"/>
      <c r="WLQ35" s="733"/>
      <c r="WLR35" s="733"/>
      <c r="WLS35" s="733"/>
      <c r="WLT35" s="733"/>
      <c r="WLU35" s="733"/>
      <c r="WLV35" s="733"/>
      <c r="WLW35" s="733"/>
      <c r="WLX35" s="733"/>
      <c r="WLY35" s="733"/>
      <c r="WLZ35" s="733"/>
      <c r="WMA35" s="733"/>
      <c r="WMB35" s="733"/>
      <c r="WMC35" s="733"/>
      <c r="WMD35" s="733"/>
      <c r="WME35" s="733"/>
      <c r="WMF35" s="733"/>
      <c r="WMG35" s="733"/>
      <c r="WMH35" s="733"/>
      <c r="WMI35" s="733"/>
      <c r="WMJ35" s="733"/>
      <c r="WMK35" s="733"/>
      <c r="WML35" s="733"/>
      <c r="WMM35" s="733"/>
      <c r="WMN35" s="733"/>
      <c r="WMO35" s="733"/>
      <c r="WMP35" s="733"/>
      <c r="WMQ35" s="733"/>
      <c r="WMR35" s="733"/>
      <c r="WMS35" s="733"/>
      <c r="WMT35" s="733"/>
      <c r="WMU35" s="733"/>
      <c r="WMV35" s="733"/>
      <c r="WMW35" s="733"/>
      <c r="WMX35" s="733"/>
      <c r="WMY35" s="733"/>
      <c r="WMZ35" s="733"/>
      <c r="WNA35" s="733"/>
      <c r="WNB35" s="733"/>
      <c r="WNC35" s="733"/>
      <c r="WND35" s="733"/>
      <c r="WNE35" s="733"/>
      <c r="WNF35" s="733"/>
      <c r="WNG35" s="733"/>
      <c r="WNH35" s="733"/>
      <c r="WNI35" s="733"/>
      <c r="WNJ35" s="733"/>
      <c r="WNK35" s="733"/>
      <c r="WNL35" s="733"/>
      <c r="WNM35" s="733"/>
      <c r="WNN35" s="733"/>
      <c r="WNO35" s="733"/>
      <c r="WNP35" s="733"/>
      <c r="WNQ35" s="733"/>
      <c r="WNR35" s="733"/>
      <c r="WNS35" s="733"/>
      <c r="WNT35" s="733"/>
      <c r="WNU35" s="733"/>
      <c r="WNV35" s="733"/>
      <c r="WNW35" s="733"/>
      <c r="WNX35" s="733"/>
      <c r="WNY35" s="733"/>
      <c r="WNZ35" s="733"/>
      <c r="WOA35" s="733"/>
      <c r="WOB35" s="733"/>
      <c r="WOC35" s="733"/>
      <c r="WOD35" s="733"/>
      <c r="WOE35" s="733"/>
      <c r="WOF35" s="733"/>
      <c r="WOG35" s="733"/>
      <c r="WOH35" s="733"/>
      <c r="WOI35" s="733"/>
      <c r="WOJ35" s="733"/>
      <c r="WOK35" s="733"/>
      <c r="WOL35" s="733"/>
      <c r="WOM35" s="733"/>
      <c r="WON35" s="733"/>
      <c r="WOO35" s="733"/>
      <c r="WOP35" s="733"/>
      <c r="WOQ35" s="733"/>
      <c r="WOR35" s="733"/>
      <c r="WOS35" s="733"/>
      <c r="WOT35" s="733"/>
      <c r="WOU35" s="733"/>
      <c r="WOV35" s="733"/>
      <c r="WOW35" s="733"/>
      <c r="WOX35" s="733"/>
      <c r="WOY35" s="733"/>
      <c r="WOZ35" s="733"/>
      <c r="WPA35" s="733"/>
      <c r="WPB35" s="733"/>
      <c r="WPC35" s="733"/>
      <c r="WPD35" s="733"/>
      <c r="WPE35" s="733"/>
      <c r="WPF35" s="733"/>
      <c r="WPG35" s="733"/>
      <c r="WPH35" s="733"/>
      <c r="WPI35" s="733"/>
      <c r="WPJ35" s="733"/>
      <c r="WPK35" s="733"/>
      <c r="WPL35" s="733"/>
      <c r="WPM35" s="733"/>
      <c r="WPN35" s="733"/>
      <c r="WPO35" s="733"/>
      <c r="WPP35" s="733"/>
      <c r="WPQ35" s="733"/>
      <c r="WPR35" s="733"/>
      <c r="WPS35" s="733"/>
      <c r="WPT35" s="733"/>
      <c r="WPU35" s="733"/>
      <c r="WPV35" s="733"/>
      <c r="WPW35" s="733"/>
      <c r="WPX35" s="733"/>
      <c r="WPY35" s="733"/>
      <c r="WPZ35" s="733"/>
      <c r="WQA35" s="733"/>
      <c r="WQB35" s="733"/>
      <c r="WQC35" s="733"/>
      <c r="WQD35" s="733"/>
      <c r="WQE35" s="733"/>
      <c r="WQF35" s="733"/>
      <c r="WQG35" s="733"/>
      <c r="WQH35" s="733"/>
      <c r="WQI35" s="733"/>
      <c r="WQJ35" s="733"/>
      <c r="WQK35" s="733"/>
      <c r="WQL35" s="733"/>
      <c r="WQM35" s="733"/>
      <c r="WQN35" s="733"/>
      <c r="WQO35" s="733"/>
      <c r="WQP35" s="733"/>
      <c r="WQQ35" s="733"/>
      <c r="WQR35" s="733"/>
      <c r="WQS35" s="733"/>
      <c r="WQT35" s="733"/>
      <c r="WQU35" s="733"/>
      <c r="WQV35" s="733"/>
      <c r="WQW35" s="733"/>
      <c r="WQX35" s="733"/>
      <c r="WQY35" s="733"/>
      <c r="WQZ35" s="733"/>
      <c r="WRA35" s="733"/>
      <c r="WRB35" s="733"/>
      <c r="WRC35" s="733"/>
      <c r="WRD35" s="733"/>
      <c r="WRE35" s="733"/>
      <c r="WRF35" s="733"/>
      <c r="WRG35" s="733"/>
      <c r="WRH35" s="733"/>
      <c r="WRI35" s="733"/>
      <c r="WRJ35" s="733"/>
      <c r="WRK35" s="733"/>
      <c r="WRL35" s="733"/>
      <c r="WRM35" s="733"/>
      <c r="WRN35" s="733"/>
      <c r="WRO35" s="733"/>
      <c r="WRP35" s="733"/>
      <c r="WRQ35" s="733"/>
      <c r="WRR35" s="733"/>
      <c r="WRS35" s="733"/>
      <c r="WRT35" s="733"/>
      <c r="WRU35" s="733"/>
      <c r="WRV35" s="733"/>
      <c r="WRW35" s="733"/>
      <c r="WRX35" s="733"/>
      <c r="WRY35" s="733"/>
      <c r="WRZ35" s="733"/>
      <c r="WSA35" s="733"/>
      <c r="WSB35" s="733"/>
      <c r="WSC35" s="733"/>
      <c r="WSD35" s="733"/>
      <c r="WSE35" s="733"/>
      <c r="WSF35" s="733"/>
      <c r="WSG35" s="733"/>
      <c r="WSH35" s="733"/>
      <c r="WSI35" s="733"/>
      <c r="WSJ35" s="733"/>
      <c r="WSK35" s="733"/>
      <c r="WSL35" s="733"/>
      <c r="WSM35" s="733"/>
      <c r="WSN35" s="733"/>
      <c r="WSO35" s="733"/>
      <c r="WSP35" s="733"/>
      <c r="WSQ35" s="733"/>
      <c r="WSR35" s="733"/>
      <c r="WSS35" s="733"/>
      <c r="WST35" s="733"/>
      <c r="WSU35" s="733"/>
      <c r="WSV35" s="733"/>
      <c r="WSW35" s="733"/>
      <c r="WSX35" s="733"/>
      <c r="WSY35" s="733"/>
      <c r="WSZ35" s="733"/>
      <c r="WTA35" s="733"/>
      <c r="WTB35" s="733"/>
      <c r="WTC35" s="733"/>
      <c r="WTD35" s="733"/>
      <c r="WTE35" s="733"/>
      <c r="WTF35" s="733"/>
      <c r="WTG35" s="733"/>
      <c r="WTH35" s="733"/>
      <c r="WTI35" s="733"/>
      <c r="WTJ35" s="733"/>
      <c r="WTK35" s="733"/>
      <c r="WTL35" s="733"/>
      <c r="WTM35" s="733"/>
      <c r="WTN35" s="733"/>
      <c r="WTO35" s="733"/>
      <c r="WTP35" s="733"/>
      <c r="WTQ35" s="733"/>
      <c r="WTR35" s="733"/>
      <c r="WTS35" s="733"/>
      <c r="WTT35" s="733"/>
      <c r="WTU35" s="733"/>
      <c r="WTV35" s="733"/>
      <c r="WTW35" s="733"/>
      <c r="WTX35" s="733"/>
      <c r="WTY35" s="733"/>
      <c r="WTZ35" s="733"/>
      <c r="WUA35" s="733"/>
      <c r="WUB35" s="733"/>
      <c r="WUC35" s="733"/>
      <c r="WUD35" s="733"/>
      <c r="WUE35" s="733"/>
      <c r="WUF35" s="733"/>
      <c r="WUG35" s="733"/>
      <c r="WUH35" s="733"/>
      <c r="WUI35" s="733"/>
      <c r="WUJ35" s="733"/>
      <c r="WUK35" s="733"/>
      <c r="WUL35" s="733"/>
      <c r="WUM35" s="733"/>
      <c r="WUN35" s="733"/>
      <c r="WUO35" s="733"/>
      <c r="WUP35" s="733"/>
      <c r="WUQ35" s="733"/>
      <c r="WUR35" s="733"/>
      <c r="WUS35" s="733"/>
      <c r="WUT35" s="733"/>
      <c r="WUU35" s="733"/>
      <c r="WUV35" s="733"/>
      <c r="WUW35" s="733"/>
      <c r="WUX35" s="733"/>
      <c r="WUY35" s="733"/>
      <c r="WUZ35" s="733"/>
      <c r="WVA35" s="733"/>
      <c r="WVB35" s="733"/>
      <c r="WVC35" s="733"/>
      <c r="WVD35" s="733"/>
      <c r="WVE35" s="733"/>
      <c r="WVF35" s="733"/>
      <c r="WVG35" s="733"/>
      <c r="WVH35" s="733"/>
      <c r="WVI35" s="733"/>
      <c r="WVJ35" s="733"/>
      <c r="WVK35" s="733"/>
      <c r="WVL35" s="733"/>
      <c r="WVM35" s="733"/>
      <c r="WVN35" s="733"/>
      <c r="WVO35" s="733"/>
      <c r="WVP35" s="733"/>
      <c r="WVQ35" s="733"/>
      <c r="WVR35" s="733"/>
      <c r="WVS35" s="733"/>
      <c r="WVT35" s="733"/>
      <c r="WVU35" s="733"/>
      <c r="WVV35" s="733"/>
      <c r="WVW35" s="733"/>
      <c r="WVX35" s="733"/>
      <c r="WVY35" s="733"/>
      <c r="WVZ35" s="733"/>
      <c r="WWA35" s="733"/>
      <c r="WWB35" s="733"/>
      <c r="WWC35" s="733"/>
      <c r="WWD35" s="733"/>
      <c r="WWE35" s="733"/>
      <c r="WWF35" s="733"/>
      <c r="WWG35" s="733"/>
      <c r="WWH35" s="733"/>
      <c r="WWI35" s="733"/>
      <c r="WWJ35" s="733"/>
      <c r="WWK35" s="733"/>
      <c r="WWL35" s="733"/>
      <c r="WWM35" s="733"/>
      <c r="WWN35" s="733"/>
      <c r="WWO35" s="733"/>
      <c r="WWP35" s="733"/>
      <c r="WWQ35" s="733"/>
      <c r="WWR35" s="733"/>
      <c r="WWS35" s="733"/>
      <c r="WWT35" s="733"/>
      <c r="WWU35" s="733"/>
      <c r="WWV35" s="733"/>
      <c r="WWW35" s="733"/>
      <c r="WWX35" s="733"/>
      <c r="WWY35" s="733"/>
      <c r="WWZ35" s="733"/>
      <c r="WXA35" s="733"/>
      <c r="WXB35" s="733"/>
      <c r="WXC35" s="733"/>
      <c r="WXD35" s="733"/>
      <c r="WXE35" s="733"/>
      <c r="WXF35" s="733"/>
      <c r="WXG35" s="733"/>
      <c r="WXH35" s="733"/>
      <c r="WXI35" s="733"/>
      <c r="WXJ35" s="733"/>
      <c r="WXK35" s="733"/>
      <c r="WXL35" s="733"/>
      <c r="WXM35" s="733"/>
      <c r="WXN35" s="733"/>
      <c r="WXO35" s="733"/>
      <c r="WXP35" s="733"/>
      <c r="WXQ35" s="733"/>
      <c r="WXR35" s="733"/>
      <c r="WXS35" s="733"/>
      <c r="WXT35" s="733"/>
      <c r="WXU35" s="733"/>
      <c r="WXV35" s="733"/>
      <c r="WXW35" s="733"/>
      <c r="WXX35" s="733"/>
      <c r="WXY35" s="733"/>
      <c r="WXZ35" s="733"/>
      <c r="WYA35" s="733"/>
      <c r="WYB35" s="733"/>
      <c r="WYC35" s="733"/>
      <c r="WYD35" s="733"/>
      <c r="WYE35" s="733"/>
      <c r="WYF35" s="733"/>
      <c r="WYG35" s="733"/>
      <c r="WYH35" s="733"/>
      <c r="WYI35" s="733"/>
      <c r="WYJ35" s="733"/>
      <c r="WYK35" s="733"/>
      <c r="WYL35" s="733"/>
      <c r="WYM35" s="733"/>
      <c r="WYN35" s="733"/>
      <c r="WYO35" s="733"/>
      <c r="WYP35" s="733"/>
      <c r="WYQ35" s="733"/>
      <c r="WYR35" s="733"/>
      <c r="WYS35" s="733"/>
      <c r="WYT35" s="733"/>
      <c r="WYU35" s="733"/>
      <c r="WYV35" s="733"/>
      <c r="WYW35" s="733"/>
      <c r="WYX35" s="733"/>
      <c r="WYY35" s="733"/>
      <c r="WYZ35" s="733"/>
      <c r="WZA35" s="733"/>
      <c r="WZB35" s="733"/>
      <c r="WZC35" s="733"/>
      <c r="WZD35" s="733"/>
      <c r="WZE35" s="733"/>
      <c r="WZF35" s="733"/>
      <c r="WZG35" s="733"/>
      <c r="WZH35" s="733"/>
      <c r="WZI35" s="733"/>
      <c r="WZJ35" s="733"/>
      <c r="WZK35" s="733"/>
      <c r="WZL35" s="733"/>
      <c r="WZM35" s="733"/>
      <c r="WZN35" s="733"/>
      <c r="WZO35" s="733"/>
      <c r="WZP35" s="733"/>
      <c r="WZQ35" s="733"/>
      <c r="WZR35" s="733"/>
      <c r="WZS35" s="733"/>
      <c r="WZT35" s="733"/>
      <c r="WZU35" s="733"/>
      <c r="WZV35" s="733"/>
      <c r="WZW35" s="733"/>
      <c r="WZX35" s="733"/>
      <c r="WZY35" s="733"/>
      <c r="WZZ35" s="733"/>
      <c r="XAA35" s="733"/>
      <c r="XAB35" s="733"/>
      <c r="XAC35" s="733"/>
      <c r="XAD35" s="733"/>
      <c r="XAE35" s="733"/>
      <c r="XAF35" s="733"/>
      <c r="XAG35" s="733"/>
      <c r="XAH35" s="733"/>
      <c r="XAI35" s="733"/>
      <c r="XAJ35" s="733"/>
      <c r="XAK35" s="733"/>
      <c r="XAL35" s="733"/>
      <c r="XAM35" s="733"/>
      <c r="XAN35" s="733"/>
      <c r="XAO35" s="733"/>
      <c r="XAP35" s="733"/>
      <c r="XAQ35" s="733"/>
      <c r="XAR35" s="733"/>
      <c r="XAS35" s="733"/>
      <c r="XAT35" s="733"/>
      <c r="XAU35" s="733"/>
      <c r="XAV35" s="733"/>
      <c r="XAW35" s="733"/>
      <c r="XAX35" s="733"/>
      <c r="XAY35" s="733"/>
      <c r="XAZ35" s="733"/>
      <c r="XBA35" s="733"/>
      <c r="XBB35" s="733"/>
      <c r="XBC35" s="733"/>
      <c r="XBD35" s="733"/>
      <c r="XBE35" s="733"/>
      <c r="XBF35" s="733"/>
      <c r="XBG35" s="733"/>
      <c r="XBH35" s="733"/>
      <c r="XBI35" s="733"/>
      <c r="XBJ35" s="733"/>
      <c r="XBK35" s="733"/>
      <c r="XBL35" s="733"/>
      <c r="XBM35" s="733"/>
      <c r="XBN35" s="733"/>
      <c r="XBO35" s="733"/>
      <c r="XBP35" s="733"/>
      <c r="XBQ35" s="733"/>
      <c r="XBR35" s="733"/>
      <c r="XBS35" s="733"/>
      <c r="XBT35" s="733"/>
      <c r="XBU35" s="733"/>
      <c r="XBV35" s="733"/>
      <c r="XBW35" s="733"/>
      <c r="XBX35" s="733"/>
      <c r="XBY35" s="733"/>
      <c r="XBZ35" s="733"/>
      <c r="XCA35" s="733"/>
      <c r="XCB35" s="733"/>
      <c r="XCC35" s="733"/>
      <c r="XCD35" s="733"/>
      <c r="XCE35" s="733"/>
      <c r="XCF35" s="733"/>
      <c r="XCG35" s="733"/>
      <c r="XCH35" s="733"/>
      <c r="XCI35" s="733"/>
      <c r="XCJ35" s="733"/>
      <c r="XCK35" s="733"/>
      <c r="XCL35" s="733"/>
      <c r="XCM35" s="733"/>
      <c r="XCN35" s="733"/>
      <c r="XCO35" s="733"/>
      <c r="XCP35" s="733"/>
      <c r="XCQ35" s="733"/>
      <c r="XCR35" s="733"/>
      <c r="XCS35" s="733"/>
      <c r="XCT35" s="733"/>
      <c r="XCU35" s="733"/>
      <c r="XCV35" s="733"/>
      <c r="XCW35" s="733"/>
      <c r="XCX35" s="733"/>
      <c r="XCY35" s="733"/>
      <c r="XCZ35" s="733"/>
      <c r="XDA35" s="733"/>
      <c r="XDB35" s="733"/>
      <c r="XDC35" s="733"/>
      <c r="XDD35" s="733"/>
      <c r="XDE35" s="733"/>
      <c r="XDF35" s="733"/>
      <c r="XDG35" s="733"/>
      <c r="XDH35" s="733"/>
      <c r="XDI35" s="733"/>
      <c r="XDJ35" s="733"/>
      <c r="XDK35" s="733"/>
      <c r="XDL35" s="733"/>
      <c r="XDM35" s="733"/>
      <c r="XDN35" s="733"/>
      <c r="XDO35" s="733"/>
      <c r="XDP35" s="733"/>
      <c r="XDQ35" s="733"/>
      <c r="XDR35" s="733"/>
      <c r="XDS35" s="733"/>
      <c r="XDT35" s="733"/>
      <c r="XDU35" s="733"/>
      <c r="XDV35" s="733"/>
      <c r="XDW35" s="733"/>
      <c r="XDX35" s="733"/>
      <c r="XDY35" s="733"/>
      <c r="XDZ35" s="733"/>
      <c r="XEA35" s="733"/>
      <c r="XEB35" s="733"/>
      <c r="XEC35" s="733"/>
      <c r="XED35" s="733"/>
      <c r="XEE35" s="733"/>
      <c r="XEF35" s="733"/>
      <c r="XEG35" s="733"/>
      <c r="XEH35" s="733"/>
      <c r="XEI35" s="733"/>
      <c r="XEJ35" s="733"/>
      <c r="XEK35" s="733"/>
      <c r="XEL35" s="733"/>
      <c r="XEM35" s="733"/>
      <c r="XEN35" s="733"/>
      <c r="XEO35" s="733"/>
      <c r="XEP35" s="733"/>
      <c r="XEQ35" s="733"/>
      <c r="XER35" s="733"/>
      <c r="XES35" s="733"/>
      <c r="XET35" s="733"/>
      <c r="XEU35" s="733"/>
      <c r="XEV35" s="733"/>
      <c r="XEW35" s="733"/>
      <c r="XEX35" s="733"/>
      <c r="XEY35" s="733"/>
      <c r="XEZ35" s="733"/>
      <c r="XFA35" s="733"/>
      <c r="XFB35" s="733"/>
      <c r="XFC35" s="733"/>
      <c r="XFD35" s="733"/>
    </row>
    <row r="36" spans="1:16384" ht="15">
      <c r="A36" s="420">
        <v>4</v>
      </c>
      <c r="B36" s="606" t="s">
        <v>1054</v>
      </c>
      <c r="C36" s="607"/>
      <c r="D36" s="607"/>
      <c r="E36" s="607"/>
      <c r="F36" s="608"/>
    </row>
    <row r="37" spans="1:16384">
      <c r="A37" s="424"/>
      <c r="B37" s="161" t="s">
        <v>1055</v>
      </c>
      <c r="C37" s="424" t="s">
        <v>166</v>
      </c>
      <c r="D37" s="424" t="s">
        <v>1056</v>
      </c>
      <c r="E37" s="144">
        <f>'Coach Productions'!I89</f>
        <v>0</v>
      </c>
      <c r="F37" s="144">
        <f>'Coach Productions'!J89</f>
        <v>0</v>
      </c>
    </row>
    <row r="38" spans="1:16384">
      <c r="A38" s="733"/>
      <c r="B38" s="733"/>
      <c r="C38" s="733"/>
      <c r="D38" s="733"/>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c r="AQ38" s="733"/>
      <c r="AR38" s="733"/>
      <c r="AS38" s="733"/>
      <c r="AT38" s="733"/>
      <c r="AU38" s="733"/>
      <c r="AV38" s="733"/>
      <c r="AW38" s="733"/>
      <c r="AX38" s="733"/>
      <c r="AY38" s="733"/>
      <c r="AZ38" s="733"/>
      <c r="BA38" s="733"/>
      <c r="BB38" s="733"/>
      <c r="BC38" s="733"/>
      <c r="BD38" s="733"/>
      <c r="BE38" s="733"/>
      <c r="BF38" s="733"/>
      <c r="BG38" s="733"/>
      <c r="BH38" s="733"/>
      <c r="BI38" s="733"/>
      <c r="BJ38" s="733"/>
      <c r="BK38" s="733"/>
      <c r="BL38" s="733"/>
      <c r="BM38" s="733"/>
      <c r="BN38" s="733"/>
      <c r="BO38" s="733"/>
      <c r="BP38" s="733"/>
      <c r="BQ38" s="733"/>
      <c r="BR38" s="733"/>
      <c r="BS38" s="733"/>
      <c r="BT38" s="733"/>
      <c r="BU38" s="733"/>
      <c r="BV38" s="733"/>
      <c r="BW38" s="733"/>
      <c r="BX38" s="733"/>
      <c r="BY38" s="733"/>
      <c r="BZ38" s="733"/>
      <c r="CA38" s="733"/>
      <c r="CB38" s="733"/>
      <c r="CC38" s="733"/>
      <c r="CD38" s="733"/>
      <c r="CE38" s="733"/>
      <c r="CF38" s="733"/>
      <c r="CG38" s="733"/>
      <c r="CH38" s="733"/>
      <c r="CI38" s="733"/>
      <c r="CJ38" s="733"/>
      <c r="CK38" s="733"/>
      <c r="CL38" s="733"/>
      <c r="CM38" s="733"/>
      <c r="CN38" s="733"/>
      <c r="CO38" s="733"/>
      <c r="CP38" s="733"/>
      <c r="CQ38" s="733"/>
      <c r="CR38" s="733"/>
      <c r="CS38" s="733"/>
      <c r="CT38" s="733"/>
      <c r="CU38" s="733"/>
      <c r="CV38" s="733"/>
      <c r="CW38" s="733"/>
      <c r="CX38" s="733"/>
      <c r="CY38" s="733"/>
      <c r="CZ38" s="733"/>
      <c r="DA38" s="733"/>
      <c r="DB38" s="733"/>
      <c r="DC38" s="733"/>
      <c r="DD38" s="733"/>
      <c r="DE38" s="733"/>
      <c r="DF38" s="733"/>
      <c r="DG38" s="733"/>
      <c r="DH38" s="733"/>
      <c r="DI38" s="733"/>
      <c r="DJ38" s="733"/>
      <c r="DK38" s="733"/>
      <c r="DL38" s="733"/>
      <c r="DM38" s="733"/>
      <c r="DN38" s="733"/>
      <c r="DO38" s="733"/>
      <c r="DP38" s="733"/>
      <c r="DQ38" s="733"/>
      <c r="DR38" s="733"/>
      <c r="DS38" s="733"/>
      <c r="DT38" s="733"/>
      <c r="DU38" s="733"/>
      <c r="DV38" s="733"/>
      <c r="DW38" s="733"/>
      <c r="DX38" s="733"/>
      <c r="DY38" s="733"/>
      <c r="DZ38" s="733"/>
      <c r="EA38" s="733"/>
      <c r="EB38" s="733"/>
      <c r="EC38" s="733"/>
      <c r="ED38" s="733"/>
      <c r="EE38" s="733"/>
      <c r="EF38" s="733"/>
      <c r="EG38" s="733"/>
      <c r="EH38" s="733"/>
      <c r="EI38" s="733"/>
      <c r="EJ38" s="733"/>
      <c r="EK38" s="733"/>
      <c r="EL38" s="733"/>
      <c r="EM38" s="733"/>
      <c r="EN38" s="733"/>
      <c r="EO38" s="733"/>
      <c r="EP38" s="733"/>
      <c r="EQ38" s="733"/>
      <c r="ER38" s="733"/>
      <c r="ES38" s="733"/>
      <c r="ET38" s="733"/>
      <c r="EU38" s="733"/>
      <c r="EV38" s="733"/>
      <c r="EW38" s="733"/>
      <c r="EX38" s="733"/>
      <c r="EY38" s="733"/>
      <c r="EZ38" s="733"/>
      <c r="FA38" s="733"/>
      <c r="FB38" s="733"/>
      <c r="FC38" s="733"/>
      <c r="FD38" s="733"/>
      <c r="FE38" s="733"/>
      <c r="FF38" s="733"/>
      <c r="FG38" s="733"/>
      <c r="FH38" s="733"/>
      <c r="FI38" s="733"/>
      <c r="FJ38" s="733"/>
      <c r="FK38" s="733"/>
      <c r="FL38" s="733"/>
      <c r="FM38" s="733"/>
      <c r="FN38" s="733"/>
      <c r="FO38" s="733"/>
      <c r="FP38" s="733"/>
      <c r="FQ38" s="733"/>
      <c r="FR38" s="733"/>
      <c r="FS38" s="733"/>
      <c r="FT38" s="733"/>
      <c r="FU38" s="733"/>
      <c r="FV38" s="733"/>
      <c r="FW38" s="733"/>
      <c r="FX38" s="733"/>
      <c r="FY38" s="733"/>
      <c r="FZ38" s="733"/>
      <c r="GA38" s="733"/>
      <c r="GB38" s="733"/>
      <c r="GC38" s="733"/>
      <c r="GD38" s="733"/>
      <c r="GE38" s="733"/>
      <c r="GF38" s="733"/>
      <c r="GG38" s="733"/>
      <c r="GH38" s="733"/>
      <c r="GI38" s="733"/>
      <c r="GJ38" s="733"/>
      <c r="GK38" s="733"/>
      <c r="GL38" s="733"/>
      <c r="GM38" s="733"/>
      <c r="GN38" s="733"/>
      <c r="GO38" s="733"/>
      <c r="GP38" s="733"/>
      <c r="GQ38" s="733"/>
      <c r="GR38" s="733"/>
      <c r="GS38" s="733"/>
      <c r="GT38" s="733"/>
      <c r="GU38" s="733"/>
      <c r="GV38" s="733"/>
      <c r="GW38" s="733"/>
      <c r="GX38" s="733"/>
      <c r="GY38" s="733"/>
      <c r="GZ38" s="733"/>
      <c r="HA38" s="733"/>
      <c r="HB38" s="733"/>
      <c r="HC38" s="733"/>
      <c r="HD38" s="733"/>
      <c r="HE38" s="733"/>
      <c r="HF38" s="733"/>
      <c r="HG38" s="733"/>
      <c r="HH38" s="733"/>
      <c r="HI38" s="733"/>
      <c r="HJ38" s="733"/>
      <c r="HK38" s="733"/>
      <c r="HL38" s="733"/>
      <c r="HM38" s="733"/>
      <c r="HN38" s="733"/>
      <c r="HO38" s="733"/>
      <c r="HP38" s="733"/>
      <c r="HQ38" s="733"/>
      <c r="HR38" s="733"/>
      <c r="HS38" s="733"/>
      <c r="HT38" s="733"/>
      <c r="HU38" s="733"/>
      <c r="HV38" s="733"/>
      <c r="HW38" s="733"/>
      <c r="HX38" s="733"/>
      <c r="HY38" s="733"/>
      <c r="HZ38" s="733"/>
      <c r="IA38" s="733"/>
      <c r="IB38" s="733"/>
      <c r="IC38" s="733"/>
      <c r="ID38" s="733"/>
      <c r="IE38" s="733"/>
      <c r="IF38" s="733"/>
      <c r="IG38" s="733"/>
      <c r="IH38" s="733"/>
      <c r="II38" s="733"/>
      <c r="IJ38" s="733"/>
      <c r="IK38" s="733"/>
      <c r="IL38" s="733"/>
      <c r="IM38" s="733"/>
      <c r="IN38" s="733"/>
      <c r="IO38" s="733"/>
      <c r="IP38" s="733"/>
      <c r="IQ38" s="733"/>
      <c r="IR38" s="733"/>
      <c r="IS38" s="733"/>
      <c r="IT38" s="733"/>
      <c r="IU38" s="733"/>
      <c r="IV38" s="733"/>
      <c r="IW38" s="733"/>
      <c r="IX38" s="733"/>
      <c r="IY38" s="733"/>
      <c r="IZ38" s="733"/>
      <c r="JA38" s="733"/>
      <c r="JB38" s="733"/>
      <c r="JC38" s="733"/>
      <c r="JD38" s="733"/>
      <c r="JE38" s="733"/>
      <c r="JF38" s="733"/>
      <c r="JG38" s="733"/>
      <c r="JH38" s="733"/>
      <c r="JI38" s="733"/>
      <c r="JJ38" s="733"/>
      <c r="JK38" s="733"/>
      <c r="JL38" s="733"/>
      <c r="JM38" s="733"/>
      <c r="JN38" s="733"/>
      <c r="JO38" s="733"/>
      <c r="JP38" s="733"/>
      <c r="JQ38" s="733"/>
      <c r="JR38" s="733"/>
      <c r="JS38" s="733"/>
      <c r="JT38" s="733"/>
      <c r="JU38" s="733"/>
      <c r="JV38" s="733"/>
      <c r="JW38" s="733"/>
      <c r="JX38" s="733"/>
      <c r="JY38" s="733"/>
      <c r="JZ38" s="733"/>
      <c r="KA38" s="733"/>
      <c r="KB38" s="733"/>
      <c r="KC38" s="733"/>
      <c r="KD38" s="733"/>
      <c r="KE38" s="733"/>
      <c r="KF38" s="733"/>
      <c r="KG38" s="733"/>
      <c r="KH38" s="733"/>
      <c r="KI38" s="733"/>
      <c r="KJ38" s="733"/>
      <c r="KK38" s="733"/>
      <c r="KL38" s="733"/>
      <c r="KM38" s="733"/>
      <c r="KN38" s="733"/>
      <c r="KO38" s="733"/>
      <c r="KP38" s="733"/>
      <c r="KQ38" s="733"/>
      <c r="KR38" s="733"/>
      <c r="KS38" s="733"/>
      <c r="KT38" s="733"/>
      <c r="KU38" s="733"/>
      <c r="KV38" s="733"/>
      <c r="KW38" s="733"/>
      <c r="KX38" s="733"/>
      <c r="KY38" s="733"/>
      <c r="KZ38" s="733"/>
      <c r="LA38" s="733"/>
      <c r="LB38" s="733"/>
      <c r="LC38" s="733"/>
      <c r="LD38" s="733"/>
      <c r="LE38" s="733"/>
      <c r="LF38" s="733"/>
      <c r="LG38" s="733"/>
      <c r="LH38" s="733"/>
      <c r="LI38" s="733"/>
      <c r="LJ38" s="733"/>
      <c r="LK38" s="733"/>
      <c r="LL38" s="733"/>
      <c r="LM38" s="733"/>
      <c r="LN38" s="733"/>
      <c r="LO38" s="733"/>
      <c r="LP38" s="733"/>
      <c r="LQ38" s="733"/>
      <c r="LR38" s="733"/>
      <c r="LS38" s="733"/>
      <c r="LT38" s="733"/>
      <c r="LU38" s="733"/>
      <c r="LV38" s="733"/>
      <c r="LW38" s="733"/>
      <c r="LX38" s="733"/>
      <c r="LY38" s="733"/>
      <c r="LZ38" s="733"/>
      <c r="MA38" s="733"/>
      <c r="MB38" s="733"/>
      <c r="MC38" s="733"/>
      <c r="MD38" s="733"/>
      <c r="ME38" s="733"/>
      <c r="MF38" s="733"/>
      <c r="MG38" s="733"/>
      <c r="MH38" s="733"/>
      <c r="MI38" s="733"/>
      <c r="MJ38" s="733"/>
      <c r="MK38" s="733"/>
      <c r="ML38" s="733"/>
      <c r="MM38" s="733"/>
      <c r="MN38" s="733"/>
      <c r="MO38" s="733"/>
      <c r="MP38" s="733"/>
      <c r="MQ38" s="733"/>
      <c r="MR38" s="733"/>
      <c r="MS38" s="733"/>
      <c r="MT38" s="733"/>
      <c r="MU38" s="733"/>
      <c r="MV38" s="733"/>
      <c r="MW38" s="733"/>
      <c r="MX38" s="733"/>
      <c r="MY38" s="733"/>
      <c r="MZ38" s="733"/>
      <c r="NA38" s="733"/>
      <c r="NB38" s="733"/>
      <c r="NC38" s="733"/>
      <c r="ND38" s="733"/>
      <c r="NE38" s="733"/>
      <c r="NF38" s="733"/>
      <c r="NG38" s="733"/>
      <c r="NH38" s="733"/>
      <c r="NI38" s="733"/>
      <c r="NJ38" s="733"/>
      <c r="NK38" s="733"/>
      <c r="NL38" s="733"/>
      <c r="NM38" s="733"/>
      <c r="NN38" s="733"/>
      <c r="NO38" s="733"/>
      <c r="NP38" s="733"/>
      <c r="NQ38" s="733"/>
      <c r="NR38" s="733"/>
      <c r="NS38" s="733"/>
      <c r="NT38" s="733"/>
      <c r="NU38" s="733"/>
      <c r="NV38" s="733"/>
      <c r="NW38" s="733"/>
      <c r="NX38" s="733"/>
      <c r="NY38" s="733"/>
      <c r="NZ38" s="733"/>
      <c r="OA38" s="733"/>
      <c r="OB38" s="733"/>
      <c r="OC38" s="733"/>
      <c r="OD38" s="733"/>
      <c r="OE38" s="733"/>
      <c r="OF38" s="733"/>
      <c r="OG38" s="733"/>
      <c r="OH38" s="733"/>
      <c r="OI38" s="733"/>
      <c r="OJ38" s="733"/>
      <c r="OK38" s="733"/>
      <c r="OL38" s="733"/>
      <c r="OM38" s="733"/>
      <c r="ON38" s="733"/>
      <c r="OO38" s="733"/>
      <c r="OP38" s="733"/>
      <c r="OQ38" s="733"/>
      <c r="OR38" s="733"/>
      <c r="OS38" s="733"/>
      <c r="OT38" s="733"/>
      <c r="OU38" s="733"/>
      <c r="OV38" s="733"/>
      <c r="OW38" s="733"/>
      <c r="OX38" s="733"/>
      <c r="OY38" s="733"/>
      <c r="OZ38" s="733"/>
      <c r="PA38" s="733"/>
      <c r="PB38" s="733"/>
      <c r="PC38" s="733"/>
      <c r="PD38" s="733"/>
      <c r="PE38" s="733"/>
      <c r="PF38" s="733"/>
      <c r="PG38" s="733"/>
      <c r="PH38" s="733"/>
      <c r="PI38" s="733"/>
      <c r="PJ38" s="733"/>
      <c r="PK38" s="733"/>
      <c r="PL38" s="733"/>
      <c r="PM38" s="733"/>
      <c r="PN38" s="733"/>
      <c r="PO38" s="733"/>
      <c r="PP38" s="733"/>
      <c r="PQ38" s="733"/>
      <c r="PR38" s="733"/>
      <c r="PS38" s="733"/>
      <c r="PT38" s="733"/>
      <c r="PU38" s="733"/>
      <c r="PV38" s="733"/>
      <c r="PW38" s="733"/>
      <c r="PX38" s="733"/>
      <c r="PY38" s="733"/>
      <c r="PZ38" s="733"/>
      <c r="QA38" s="733"/>
      <c r="QB38" s="733"/>
      <c r="QC38" s="733"/>
      <c r="QD38" s="733"/>
      <c r="QE38" s="733"/>
      <c r="QF38" s="733"/>
      <c r="QG38" s="733"/>
      <c r="QH38" s="733"/>
      <c r="QI38" s="733"/>
      <c r="QJ38" s="733"/>
      <c r="QK38" s="733"/>
      <c r="QL38" s="733"/>
      <c r="QM38" s="733"/>
      <c r="QN38" s="733"/>
      <c r="QO38" s="733"/>
      <c r="QP38" s="733"/>
      <c r="QQ38" s="733"/>
      <c r="QR38" s="733"/>
      <c r="QS38" s="733"/>
      <c r="QT38" s="733"/>
      <c r="QU38" s="733"/>
      <c r="QV38" s="733"/>
      <c r="QW38" s="733"/>
      <c r="QX38" s="733"/>
      <c r="QY38" s="733"/>
      <c r="QZ38" s="733"/>
      <c r="RA38" s="733"/>
      <c r="RB38" s="733"/>
      <c r="RC38" s="733"/>
      <c r="RD38" s="733"/>
      <c r="RE38" s="733"/>
      <c r="RF38" s="733"/>
      <c r="RG38" s="733"/>
      <c r="RH38" s="733"/>
      <c r="RI38" s="733"/>
      <c r="RJ38" s="733"/>
      <c r="RK38" s="733"/>
      <c r="RL38" s="733"/>
      <c r="RM38" s="733"/>
      <c r="RN38" s="733"/>
      <c r="RO38" s="733"/>
      <c r="RP38" s="733"/>
      <c r="RQ38" s="733"/>
      <c r="RR38" s="733"/>
      <c r="RS38" s="733"/>
      <c r="RT38" s="733"/>
      <c r="RU38" s="733"/>
      <c r="RV38" s="733"/>
      <c r="RW38" s="733"/>
      <c r="RX38" s="733"/>
      <c r="RY38" s="733"/>
      <c r="RZ38" s="733"/>
      <c r="SA38" s="733"/>
      <c r="SB38" s="733"/>
      <c r="SC38" s="733"/>
      <c r="SD38" s="733"/>
      <c r="SE38" s="733"/>
      <c r="SF38" s="733"/>
      <c r="SG38" s="733"/>
      <c r="SH38" s="733"/>
      <c r="SI38" s="733"/>
      <c r="SJ38" s="733"/>
      <c r="SK38" s="733"/>
      <c r="SL38" s="733"/>
      <c r="SM38" s="733"/>
      <c r="SN38" s="733"/>
      <c r="SO38" s="733"/>
      <c r="SP38" s="733"/>
      <c r="SQ38" s="733"/>
      <c r="SR38" s="733"/>
      <c r="SS38" s="733"/>
      <c r="ST38" s="733"/>
      <c r="SU38" s="733"/>
      <c r="SV38" s="733"/>
      <c r="SW38" s="733"/>
      <c r="SX38" s="733"/>
      <c r="SY38" s="733"/>
      <c r="SZ38" s="733"/>
      <c r="TA38" s="733"/>
      <c r="TB38" s="733"/>
      <c r="TC38" s="733"/>
      <c r="TD38" s="733"/>
      <c r="TE38" s="733"/>
      <c r="TF38" s="733"/>
      <c r="TG38" s="733"/>
      <c r="TH38" s="733"/>
      <c r="TI38" s="733"/>
      <c r="TJ38" s="733"/>
      <c r="TK38" s="733"/>
      <c r="TL38" s="733"/>
      <c r="TM38" s="733"/>
      <c r="TN38" s="733"/>
      <c r="TO38" s="733"/>
      <c r="TP38" s="733"/>
      <c r="TQ38" s="733"/>
      <c r="TR38" s="733"/>
      <c r="TS38" s="733"/>
      <c r="TT38" s="733"/>
      <c r="TU38" s="733"/>
      <c r="TV38" s="733"/>
      <c r="TW38" s="733"/>
      <c r="TX38" s="733"/>
      <c r="TY38" s="733"/>
      <c r="TZ38" s="733"/>
      <c r="UA38" s="733"/>
      <c r="UB38" s="733"/>
      <c r="UC38" s="733"/>
      <c r="UD38" s="733"/>
      <c r="UE38" s="733"/>
      <c r="UF38" s="733"/>
      <c r="UG38" s="733"/>
      <c r="UH38" s="733"/>
      <c r="UI38" s="733"/>
      <c r="UJ38" s="733"/>
      <c r="UK38" s="733"/>
      <c r="UL38" s="733"/>
      <c r="UM38" s="733"/>
      <c r="UN38" s="733"/>
      <c r="UO38" s="733"/>
      <c r="UP38" s="733"/>
      <c r="UQ38" s="733"/>
      <c r="UR38" s="733"/>
      <c r="US38" s="733"/>
      <c r="UT38" s="733"/>
      <c r="UU38" s="733"/>
      <c r="UV38" s="733"/>
      <c r="UW38" s="733"/>
      <c r="UX38" s="733"/>
      <c r="UY38" s="733"/>
      <c r="UZ38" s="733"/>
      <c r="VA38" s="733"/>
      <c r="VB38" s="733"/>
      <c r="VC38" s="733"/>
      <c r="VD38" s="733"/>
      <c r="VE38" s="733"/>
      <c r="VF38" s="733"/>
      <c r="VG38" s="733"/>
      <c r="VH38" s="733"/>
      <c r="VI38" s="733"/>
      <c r="VJ38" s="733"/>
      <c r="VK38" s="733"/>
      <c r="VL38" s="733"/>
      <c r="VM38" s="733"/>
      <c r="VN38" s="733"/>
      <c r="VO38" s="733"/>
      <c r="VP38" s="733"/>
      <c r="VQ38" s="733"/>
      <c r="VR38" s="733"/>
      <c r="VS38" s="733"/>
      <c r="VT38" s="733"/>
      <c r="VU38" s="733"/>
      <c r="VV38" s="733"/>
      <c r="VW38" s="733"/>
      <c r="VX38" s="733"/>
      <c r="VY38" s="733"/>
      <c r="VZ38" s="733"/>
      <c r="WA38" s="733"/>
      <c r="WB38" s="733"/>
      <c r="WC38" s="733"/>
      <c r="WD38" s="733"/>
      <c r="WE38" s="733"/>
      <c r="WF38" s="733"/>
      <c r="WG38" s="733"/>
      <c r="WH38" s="733"/>
      <c r="WI38" s="733"/>
      <c r="WJ38" s="733"/>
      <c r="WK38" s="733"/>
      <c r="WL38" s="733"/>
      <c r="WM38" s="733"/>
      <c r="WN38" s="733"/>
      <c r="WO38" s="733"/>
      <c r="WP38" s="733"/>
      <c r="WQ38" s="733"/>
      <c r="WR38" s="733"/>
      <c r="WS38" s="733"/>
      <c r="WT38" s="733"/>
      <c r="WU38" s="733"/>
      <c r="WV38" s="733"/>
      <c r="WW38" s="733"/>
      <c r="WX38" s="733"/>
      <c r="WY38" s="733"/>
      <c r="WZ38" s="733"/>
      <c r="XA38" s="733"/>
      <c r="XB38" s="733"/>
      <c r="XC38" s="733"/>
      <c r="XD38" s="733"/>
      <c r="XE38" s="733"/>
      <c r="XF38" s="733"/>
      <c r="XG38" s="733"/>
      <c r="XH38" s="733"/>
      <c r="XI38" s="733"/>
      <c r="XJ38" s="733"/>
      <c r="XK38" s="733"/>
      <c r="XL38" s="733"/>
      <c r="XM38" s="733"/>
      <c r="XN38" s="733"/>
      <c r="XO38" s="733"/>
      <c r="XP38" s="733"/>
      <c r="XQ38" s="733"/>
      <c r="XR38" s="733"/>
      <c r="XS38" s="733"/>
      <c r="XT38" s="733"/>
      <c r="XU38" s="733"/>
      <c r="XV38" s="733"/>
      <c r="XW38" s="733"/>
      <c r="XX38" s="733"/>
      <c r="XY38" s="733"/>
      <c r="XZ38" s="733"/>
      <c r="YA38" s="733"/>
      <c r="YB38" s="733"/>
      <c r="YC38" s="733"/>
      <c r="YD38" s="733"/>
      <c r="YE38" s="733"/>
      <c r="YF38" s="733"/>
      <c r="YG38" s="733"/>
      <c r="YH38" s="733"/>
      <c r="YI38" s="733"/>
      <c r="YJ38" s="733"/>
      <c r="YK38" s="733"/>
      <c r="YL38" s="733"/>
      <c r="YM38" s="733"/>
      <c r="YN38" s="733"/>
      <c r="YO38" s="733"/>
      <c r="YP38" s="733"/>
      <c r="YQ38" s="733"/>
      <c r="YR38" s="733"/>
      <c r="YS38" s="733"/>
      <c r="YT38" s="733"/>
      <c r="YU38" s="733"/>
      <c r="YV38" s="733"/>
      <c r="YW38" s="733"/>
      <c r="YX38" s="733"/>
      <c r="YY38" s="733"/>
      <c r="YZ38" s="733"/>
      <c r="ZA38" s="733"/>
      <c r="ZB38" s="733"/>
      <c r="ZC38" s="733"/>
      <c r="ZD38" s="733"/>
      <c r="ZE38" s="733"/>
      <c r="ZF38" s="733"/>
      <c r="ZG38" s="733"/>
      <c r="ZH38" s="733"/>
      <c r="ZI38" s="733"/>
      <c r="ZJ38" s="733"/>
      <c r="ZK38" s="733"/>
      <c r="ZL38" s="733"/>
      <c r="ZM38" s="733"/>
      <c r="ZN38" s="733"/>
      <c r="ZO38" s="733"/>
      <c r="ZP38" s="733"/>
      <c r="ZQ38" s="733"/>
      <c r="ZR38" s="733"/>
      <c r="ZS38" s="733"/>
      <c r="ZT38" s="733"/>
      <c r="ZU38" s="733"/>
      <c r="ZV38" s="733"/>
      <c r="ZW38" s="733"/>
      <c r="ZX38" s="733"/>
      <c r="ZY38" s="733"/>
      <c r="ZZ38" s="733"/>
      <c r="AAA38" s="733"/>
      <c r="AAB38" s="733"/>
      <c r="AAC38" s="733"/>
      <c r="AAD38" s="733"/>
      <c r="AAE38" s="733"/>
      <c r="AAF38" s="733"/>
      <c r="AAG38" s="733"/>
      <c r="AAH38" s="733"/>
      <c r="AAI38" s="733"/>
      <c r="AAJ38" s="733"/>
      <c r="AAK38" s="733"/>
      <c r="AAL38" s="733"/>
      <c r="AAM38" s="733"/>
      <c r="AAN38" s="733"/>
      <c r="AAO38" s="733"/>
      <c r="AAP38" s="733"/>
      <c r="AAQ38" s="733"/>
      <c r="AAR38" s="733"/>
      <c r="AAS38" s="733"/>
      <c r="AAT38" s="733"/>
      <c r="AAU38" s="733"/>
      <c r="AAV38" s="733"/>
      <c r="AAW38" s="733"/>
      <c r="AAX38" s="733"/>
      <c r="AAY38" s="733"/>
      <c r="AAZ38" s="733"/>
      <c r="ABA38" s="733"/>
      <c r="ABB38" s="733"/>
      <c r="ABC38" s="733"/>
      <c r="ABD38" s="733"/>
      <c r="ABE38" s="733"/>
      <c r="ABF38" s="733"/>
      <c r="ABG38" s="733"/>
      <c r="ABH38" s="733"/>
      <c r="ABI38" s="733"/>
      <c r="ABJ38" s="733"/>
      <c r="ABK38" s="733"/>
      <c r="ABL38" s="733"/>
      <c r="ABM38" s="733"/>
      <c r="ABN38" s="733"/>
      <c r="ABO38" s="733"/>
      <c r="ABP38" s="733"/>
      <c r="ABQ38" s="733"/>
      <c r="ABR38" s="733"/>
      <c r="ABS38" s="733"/>
      <c r="ABT38" s="733"/>
      <c r="ABU38" s="733"/>
      <c r="ABV38" s="733"/>
      <c r="ABW38" s="733"/>
      <c r="ABX38" s="733"/>
      <c r="ABY38" s="733"/>
      <c r="ABZ38" s="733"/>
      <c r="ACA38" s="733"/>
      <c r="ACB38" s="733"/>
      <c r="ACC38" s="733"/>
      <c r="ACD38" s="733"/>
      <c r="ACE38" s="733"/>
      <c r="ACF38" s="733"/>
      <c r="ACG38" s="733"/>
      <c r="ACH38" s="733"/>
      <c r="ACI38" s="733"/>
      <c r="ACJ38" s="733"/>
      <c r="ACK38" s="733"/>
      <c r="ACL38" s="733"/>
      <c r="ACM38" s="733"/>
      <c r="ACN38" s="733"/>
      <c r="ACO38" s="733"/>
      <c r="ACP38" s="733"/>
      <c r="ACQ38" s="733"/>
      <c r="ACR38" s="733"/>
      <c r="ACS38" s="733"/>
      <c r="ACT38" s="733"/>
      <c r="ACU38" s="733"/>
      <c r="ACV38" s="733"/>
      <c r="ACW38" s="733"/>
      <c r="ACX38" s="733"/>
      <c r="ACY38" s="733"/>
      <c r="ACZ38" s="733"/>
      <c r="ADA38" s="733"/>
      <c r="ADB38" s="733"/>
      <c r="ADC38" s="733"/>
      <c r="ADD38" s="733"/>
      <c r="ADE38" s="733"/>
      <c r="ADF38" s="733"/>
      <c r="ADG38" s="733"/>
      <c r="ADH38" s="733"/>
      <c r="ADI38" s="733"/>
      <c r="ADJ38" s="733"/>
      <c r="ADK38" s="733"/>
      <c r="ADL38" s="733"/>
      <c r="ADM38" s="733"/>
      <c r="ADN38" s="733"/>
      <c r="ADO38" s="733"/>
      <c r="ADP38" s="733"/>
      <c r="ADQ38" s="733"/>
      <c r="ADR38" s="733"/>
      <c r="ADS38" s="733"/>
      <c r="ADT38" s="733"/>
      <c r="ADU38" s="733"/>
      <c r="ADV38" s="733"/>
      <c r="ADW38" s="733"/>
      <c r="ADX38" s="733"/>
      <c r="ADY38" s="733"/>
      <c r="ADZ38" s="733"/>
      <c r="AEA38" s="733"/>
      <c r="AEB38" s="733"/>
      <c r="AEC38" s="733"/>
      <c r="AED38" s="733"/>
      <c r="AEE38" s="733"/>
      <c r="AEF38" s="733"/>
      <c r="AEG38" s="733"/>
      <c r="AEH38" s="733"/>
      <c r="AEI38" s="733"/>
      <c r="AEJ38" s="733"/>
      <c r="AEK38" s="733"/>
      <c r="AEL38" s="733"/>
      <c r="AEM38" s="733"/>
      <c r="AEN38" s="733"/>
      <c r="AEO38" s="733"/>
      <c r="AEP38" s="733"/>
      <c r="AEQ38" s="733"/>
      <c r="AER38" s="733"/>
      <c r="AES38" s="733"/>
      <c r="AET38" s="733"/>
      <c r="AEU38" s="733"/>
      <c r="AEV38" s="733"/>
      <c r="AEW38" s="733"/>
      <c r="AEX38" s="733"/>
      <c r="AEY38" s="733"/>
      <c r="AEZ38" s="733"/>
      <c r="AFA38" s="733"/>
      <c r="AFB38" s="733"/>
      <c r="AFC38" s="733"/>
      <c r="AFD38" s="733"/>
      <c r="AFE38" s="733"/>
      <c r="AFF38" s="733"/>
      <c r="AFG38" s="733"/>
      <c r="AFH38" s="733"/>
      <c r="AFI38" s="733"/>
      <c r="AFJ38" s="733"/>
      <c r="AFK38" s="733"/>
      <c r="AFL38" s="733"/>
      <c r="AFM38" s="733"/>
      <c r="AFN38" s="733"/>
      <c r="AFO38" s="733"/>
      <c r="AFP38" s="733"/>
      <c r="AFQ38" s="733"/>
      <c r="AFR38" s="733"/>
      <c r="AFS38" s="733"/>
      <c r="AFT38" s="733"/>
      <c r="AFU38" s="733"/>
      <c r="AFV38" s="733"/>
      <c r="AFW38" s="733"/>
      <c r="AFX38" s="733"/>
      <c r="AFY38" s="733"/>
      <c r="AFZ38" s="733"/>
      <c r="AGA38" s="733"/>
      <c r="AGB38" s="733"/>
      <c r="AGC38" s="733"/>
      <c r="AGD38" s="733"/>
      <c r="AGE38" s="733"/>
      <c r="AGF38" s="733"/>
      <c r="AGG38" s="733"/>
      <c r="AGH38" s="733"/>
      <c r="AGI38" s="733"/>
      <c r="AGJ38" s="733"/>
      <c r="AGK38" s="733"/>
      <c r="AGL38" s="733"/>
      <c r="AGM38" s="733"/>
      <c r="AGN38" s="733"/>
      <c r="AGO38" s="733"/>
      <c r="AGP38" s="733"/>
      <c r="AGQ38" s="733"/>
      <c r="AGR38" s="733"/>
      <c r="AGS38" s="733"/>
      <c r="AGT38" s="733"/>
      <c r="AGU38" s="733"/>
      <c r="AGV38" s="733"/>
      <c r="AGW38" s="733"/>
      <c r="AGX38" s="733"/>
      <c r="AGY38" s="733"/>
      <c r="AGZ38" s="733"/>
      <c r="AHA38" s="733"/>
      <c r="AHB38" s="733"/>
      <c r="AHC38" s="733"/>
      <c r="AHD38" s="733"/>
      <c r="AHE38" s="733"/>
      <c r="AHF38" s="733"/>
      <c r="AHG38" s="733"/>
      <c r="AHH38" s="733"/>
      <c r="AHI38" s="733"/>
      <c r="AHJ38" s="733"/>
      <c r="AHK38" s="733"/>
      <c r="AHL38" s="733"/>
      <c r="AHM38" s="733"/>
      <c r="AHN38" s="733"/>
      <c r="AHO38" s="733"/>
      <c r="AHP38" s="733"/>
      <c r="AHQ38" s="733"/>
      <c r="AHR38" s="733"/>
      <c r="AHS38" s="733"/>
      <c r="AHT38" s="733"/>
      <c r="AHU38" s="733"/>
      <c r="AHV38" s="733"/>
      <c r="AHW38" s="733"/>
      <c r="AHX38" s="733"/>
      <c r="AHY38" s="733"/>
      <c r="AHZ38" s="733"/>
      <c r="AIA38" s="733"/>
      <c r="AIB38" s="733"/>
      <c r="AIC38" s="733"/>
      <c r="AID38" s="733"/>
      <c r="AIE38" s="733"/>
      <c r="AIF38" s="733"/>
      <c r="AIG38" s="733"/>
      <c r="AIH38" s="733"/>
      <c r="AII38" s="733"/>
      <c r="AIJ38" s="733"/>
      <c r="AIK38" s="733"/>
      <c r="AIL38" s="733"/>
      <c r="AIM38" s="733"/>
      <c r="AIN38" s="733"/>
      <c r="AIO38" s="733"/>
      <c r="AIP38" s="733"/>
      <c r="AIQ38" s="733"/>
      <c r="AIR38" s="733"/>
      <c r="AIS38" s="733"/>
      <c r="AIT38" s="733"/>
      <c r="AIU38" s="733"/>
      <c r="AIV38" s="733"/>
      <c r="AIW38" s="733"/>
      <c r="AIX38" s="733"/>
      <c r="AIY38" s="733"/>
      <c r="AIZ38" s="733"/>
      <c r="AJA38" s="733"/>
      <c r="AJB38" s="733"/>
      <c r="AJC38" s="733"/>
      <c r="AJD38" s="733"/>
      <c r="AJE38" s="733"/>
      <c r="AJF38" s="733"/>
      <c r="AJG38" s="733"/>
      <c r="AJH38" s="733"/>
      <c r="AJI38" s="733"/>
      <c r="AJJ38" s="733"/>
      <c r="AJK38" s="733"/>
      <c r="AJL38" s="733"/>
      <c r="AJM38" s="733"/>
      <c r="AJN38" s="733"/>
      <c r="AJO38" s="733"/>
      <c r="AJP38" s="733"/>
      <c r="AJQ38" s="733"/>
      <c r="AJR38" s="733"/>
      <c r="AJS38" s="733"/>
      <c r="AJT38" s="733"/>
      <c r="AJU38" s="733"/>
      <c r="AJV38" s="733"/>
      <c r="AJW38" s="733"/>
      <c r="AJX38" s="733"/>
      <c r="AJY38" s="733"/>
      <c r="AJZ38" s="733"/>
      <c r="AKA38" s="733"/>
      <c r="AKB38" s="733"/>
      <c r="AKC38" s="733"/>
      <c r="AKD38" s="733"/>
      <c r="AKE38" s="733"/>
      <c r="AKF38" s="733"/>
      <c r="AKG38" s="733"/>
      <c r="AKH38" s="733"/>
      <c r="AKI38" s="733"/>
      <c r="AKJ38" s="733"/>
      <c r="AKK38" s="733"/>
      <c r="AKL38" s="733"/>
      <c r="AKM38" s="733"/>
      <c r="AKN38" s="733"/>
      <c r="AKO38" s="733"/>
      <c r="AKP38" s="733"/>
      <c r="AKQ38" s="733"/>
      <c r="AKR38" s="733"/>
      <c r="AKS38" s="733"/>
      <c r="AKT38" s="733"/>
      <c r="AKU38" s="733"/>
      <c r="AKV38" s="733"/>
      <c r="AKW38" s="733"/>
      <c r="AKX38" s="733"/>
      <c r="AKY38" s="733"/>
      <c r="AKZ38" s="733"/>
      <c r="ALA38" s="733"/>
      <c r="ALB38" s="733"/>
      <c r="ALC38" s="733"/>
      <c r="ALD38" s="733"/>
      <c r="ALE38" s="733"/>
      <c r="ALF38" s="733"/>
      <c r="ALG38" s="733"/>
      <c r="ALH38" s="733"/>
      <c r="ALI38" s="733"/>
      <c r="ALJ38" s="733"/>
      <c r="ALK38" s="733"/>
      <c r="ALL38" s="733"/>
      <c r="ALM38" s="733"/>
      <c r="ALN38" s="733"/>
      <c r="ALO38" s="733"/>
      <c r="ALP38" s="733"/>
      <c r="ALQ38" s="733"/>
      <c r="ALR38" s="733"/>
      <c r="ALS38" s="733"/>
      <c r="ALT38" s="733"/>
      <c r="ALU38" s="733"/>
      <c r="ALV38" s="733"/>
      <c r="ALW38" s="733"/>
      <c r="ALX38" s="733"/>
      <c r="ALY38" s="733"/>
      <c r="ALZ38" s="733"/>
      <c r="AMA38" s="733"/>
      <c r="AMB38" s="733"/>
      <c r="AMC38" s="733"/>
      <c r="AMD38" s="733"/>
      <c r="AME38" s="733"/>
      <c r="AMF38" s="733"/>
      <c r="AMG38" s="733"/>
      <c r="AMH38" s="733"/>
      <c r="AMI38" s="733"/>
      <c r="AMJ38" s="733"/>
      <c r="AMK38" s="733"/>
      <c r="AML38" s="733"/>
      <c r="AMM38" s="733"/>
      <c r="AMN38" s="733"/>
      <c r="AMO38" s="733"/>
      <c r="AMP38" s="733"/>
      <c r="AMQ38" s="733"/>
      <c r="AMR38" s="733"/>
      <c r="AMS38" s="733"/>
      <c r="AMT38" s="733"/>
      <c r="AMU38" s="733"/>
      <c r="AMV38" s="733"/>
      <c r="AMW38" s="733"/>
      <c r="AMX38" s="733"/>
      <c r="AMY38" s="733"/>
      <c r="AMZ38" s="733"/>
      <c r="ANA38" s="733"/>
      <c r="ANB38" s="733"/>
      <c r="ANC38" s="733"/>
      <c r="AND38" s="733"/>
      <c r="ANE38" s="733"/>
      <c r="ANF38" s="733"/>
      <c r="ANG38" s="733"/>
      <c r="ANH38" s="733"/>
      <c r="ANI38" s="733"/>
      <c r="ANJ38" s="733"/>
      <c r="ANK38" s="733"/>
      <c r="ANL38" s="733"/>
      <c r="ANM38" s="733"/>
      <c r="ANN38" s="733"/>
      <c r="ANO38" s="733"/>
      <c r="ANP38" s="733"/>
      <c r="ANQ38" s="733"/>
      <c r="ANR38" s="733"/>
      <c r="ANS38" s="733"/>
      <c r="ANT38" s="733"/>
      <c r="ANU38" s="733"/>
      <c r="ANV38" s="733"/>
      <c r="ANW38" s="733"/>
      <c r="ANX38" s="733"/>
      <c r="ANY38" s="733"/>
      <c r="ANZ38" s="733"/>
      <c r="AOA38" s="733"/>
      <c r="AOB38" s="733"/>
      <c r="AOC38" s="733"/>
      <c r="AOD38" s="733"/>
      <c r="AOE38" s="733"/>
      <c r="AOF38" s="733"/>
      <c r="AOG38" s="733"/>
      <c r="AOH38" s="733"/>
      <c r="AOI38" s="733"/>
      <c r="AOJ38" s="733"/>
      <c r="AOK38" s="733"/>
      <c r="AOL38" s="733"/>
      <c r="AOM38" s="733"/>
      <c r="AON38" s="733"/>
      <c r="AOO38" s="733"/>
      <c r="AOP38" s="733"/>
      <c r="AOQ38" s="733"/>
      <c r="AOR38" s="733"/>
      <c r="AOS38" s="733"/>
      <c r="AOT38" s="733"/>
      <c r="AOU38" s="733"/>
      <c r="AOV38" s="733"/>
      <c r="AOW38" s="733"/>
      <c r="AOX38" s="733"/>
      <c r="AOY38" s="733"/>
      <c r="AOZ38" s="733"/>
      <c r="APA38" s="733"/>
      <c r="APB38" s="733"/>
      <c r="APC38" s="733"/>
      <c r="APD38" s="733"/>
      <c r="APE38" s="733"/>
      <c r="APF38" s="733"/>
      <c r="APG38" s="733"/>
      <c r="APH38" s="733"/>
      <c r="API38" s="733"/>
      <c r="APJ38" s="733"/>
      <c r="APK38" s="733"/>
      <c r="APL38" s="733"/>
      <c r="APM38" s="733"/>
      <c r="APN38" s="733"/>
      <c r="APO38" s="733"/>
      <c r="APP38" s="733"/>
      <c r="APQ38" s="733"/>
      <c r="APR38" s="733"/>
      <c r="APS38" s="733"/>
      <c r="APT38" s="733"/>
      <c r="APU38" s="733"/>
      <c r="APV38" s="733"/>
      <c r="APW38" s="733"/>
      <c r="APX38" s="733"/>
      <c r="APY38" s="733"/>
      <c r="APZ38" s="733"/>
      <c r="AQA38" s="733"/>
      <c r="AQB38" s="733"/>
      <c r="AQC38" s="733"/>
      <c r="AQD38" s="733"/>
      <c r="AQE38" s="733"/>
      <c r="AQF38" s="733"/>
      <c r="AQG38" s="733"/>
      <c r="AQH38" s="733"/>
      <c r="AQI38" s="733"/>
      <c r="AQJ38" s="733"/>
      <c r="AQK38" s="733"/>
      <c r="AQL38" s="733"/>
      <c r="AQM38" s="733"/>
      <c r="AQN38" s="733"/>
      <c r="AQO38" s="733"/>
      <c r="AQP38" s="733"/>
      <c r="AQQ38" s="733"/>
      <c r="AQR38" s="733"/>
      <c r="AQS38" s="733"/>
      <c r="AQT38" s="733"/>
      <c r="AQU38" s="733"/>
      <c r="AQV38" s="733"/>
      <c r="AQW38" s="733"/>
      <c r="AQX38" s="733"/>
      <c r="AQY38" s="733"/>
      <c r="AQZ38" s="733"/>
      <c r="ARA38" s="733"/>
      <c r="ARB38" s="733"/>
      <c r="ARC38" s="733"/>
      <c r="ARD38" s="733"/>
      <c r="ARE38" s="733"/>
      <c r="ARF38" s="733"/>
      <c r="ARG38" s="733"/>
      <c r="ARH38" s="733"/>
      <c r="ARI38" s="733"/>
      <c r="ARJ38" s="733"/>
      <c r="ARK38" s="733"/>
      <c r="ARL38" s="733"/>
      <c r="ARM38" s="733"/>
      <c r="ARN38" s="733"/>
      <c r="ARO38" s="733"/>
      <c r="ARP38" s="733"/>
      <c r="ARQ38" s="733"/>
      <c r="ARR38" s="733"/>
      <c r="ARS38" s="733"/>
      <c r="ART38" s="733"/>
      <c r="ARU38" s="733"/>
      <c r="ARV38" s="733"/>
      <c r="ARW38" s="733"/>
      <c r="ARX38" s="733"/>
      <c r="ARY38" s="733"/>
      <c r="ARZ38" s="733"/>
      <c r="ASA38" s="733"/>
      <c r="ASB38" s="733"/>
      <c r="ASC38" s="733"/>
      <c r="ASD38" s="733"/>
      <c r="ASE38" s="733"/>
      <c r="ASF38" s="733"/>
      <c r="ASG38" s="733"/>
      <c r="ASH38" s="733"/>
      <c r="ASI38" s="733"/>
      <c r="ASJ38" s="733"/>
      <c r="ASK38" s="733"/>
      <c r="ASL38" s="733"/>
      <c r="ASM38" s="733"/>
      <c r="ASN38" s="733"/>
      <c r="ASO38" s="733"/>
      <c r="ASP38" s="733"/>
      <c r="ASQ38" s="733"/>
      <c r="ASR38" s="733"/>
      <c r="ASS38" s="733"/>
      <c r="AST38" s="733"/>
      <c r="ASU38" s="733"/>
      <c r="ASV38" s="733"/>
      <c r="ASW38" s="733"/>
      <c r="ASX38" s="733"/>
      <c r="ASY38" s="733"/>
      <c r="ASZ38" s="733"/>
      <c r="ATA38" s="733"/>
      <c r="ATB38" s="733"/>
      <c r="ATC38" s="733"/>
      <c r="ATD38" s="733"/>
      <c r="ATE38" s="733"/>
      <c r="ATF38" s="733"/>
      <c r="ATG38" s="733"/>
      <c r="ATH38" s="733"/>
      <c r="ATI38" s="733"/>
      <c r="ATJ38" s="733"/>
      <c r="ATK38" s="733"/>
      <c r="ATL38" s="733"/>
      <c r="ATM38" s="733"/>
      <c r="ATN38" s="733"/>
      <c r="ATO38" s="733"/>
      <c r="ATP38" s="733"/>
      <c r="ATQ38" s="733"/>
      <c r="ATR38" s="733"/>
      <c r="ATS38" s="733"/>
      <c r="ATT38" s="733"/>
      <c r="ATU38" s="733"/>
      <c r="ATV38" s="733"/>
      <c r="ATW38" s="733"/>
      <c r="ATX38" s="733"/>
      <c r="ATY38" s="733"/>
      <c r="ATZ38" s="733"/>
      <c r="AUA38" s="733"/>
      <c r="AUB38" s="733"/>
      <c r="AUC38" s="733"/>
      <c r="AUD38" s="733"/>
      <c r="AUE38" s="733"/>
      <c r="AUF38" s="733"/>
      <c r="AUG38" s="733"/>
      <c r="AUH38" s="733"/>
      <c r="AUI38" s="733"/>
      <c r="AUJ38" s="733"/>
      <c r="AUK38" s="733"/>
      <c r="AUL38" s="733"/>
      <c r="AUM38" s="733"/>
      <c r="AUN38" s="733"/>
      <c r="AUO38" s="733"/>
      <c r="AUP38" s="733"/>
      <c r="AUQ38" s="733"/>
      <c r="AUR38" s="733"/>
      <c r="AUS38" s="733"/>
      <c r="AUT38" s="733"/>
      <c r="AUU38" s="733"/>
      <c r="AUV38" s="733"/>
      <c r="AUW38" s="733"/>
      <c r="AUX38" s="733"/>
      <c r="AUY38" s="733"/>
      <c r="AUZ38" s="733"/>
      <c r="AVA38" s="733"/>
      <c r="AVB38" s="733"/>
      <c r="AVC38" s="733"/>
      <c r="AVD38" s="733"/>
      <c r="AVE38" s="733"/>
      <c r="AVF38" s="733"/>
      <c r="AVG38" s="733"/>
      <c r="AVH38" s="733"/>
      <c r="AVI38" s="733"/>
      <c r="AVJ38" s="733"/>
      <c r="AVK38" s="733"/>
      <c r="AVL38" s="733"/>
      <c r="AVM38" s="733"/>
      <c r="AVN38" s="733"/>
      <c r="AVO38" s="733"/>
      <c r="AVP38" s="733"/>
      <c r="AVQ38" s="733"/>
      <c r="AVR38" s="733"/>
      <c r="AVS38" s="733"/>
      <c r="AVT38" s="733"/>
      <c r="AVU38" s="733"/>
      <c r="AVV38" s="733"/>
      <c r="AVW38" s="733"/>
      <c r="AVX38" s="733"/>
      <c r="AVY38" s="733"/>
      <c r="AVZ38" s="733"/>
      <c r="AWA38" s="733"/>
      <c r="AWB38" s="733"/>
      <c r="AWC38" s="733"/>
      <c r="AWD38" s="733"/>
      <c r="AWE38" s="733"/>
      <c r="AWF38" s="733"/>
      <c r="AWG38" s="733"/>
      <c r="AWH38" s="733"/>
      <c r="AWI38" s="733"/>
      <c r="AWJ38" s="733"/>
      <c r="AWK38" s="733"/>
      <c r="AWL38" s="733"/>
      <c r="AWM38" s="733"/>
      <c r="AWN38" s="733"/>
      <c r="AWO38" s="733"/>
      <c r="AWP38" s="733"/>
      <c r="AWQ38" s="733"/>
      <c r="AWR38" s="733"/>
      <c r="AWS38" s="733"/>
      <c r="AWT38" s="733"/>
      <c r="AWU38" s="733"/>
      <c r="AWV38" s="733"/>
      <c r="AWW38" s="733"/>
      <c r="AWX38" s="733"/>
      <c r="AWY38" s="733"/>
      <c r="AWZ38" s="733"/>
      <c r="AXA38" s="733"/>
      <c r="AXB38" s="733"/>
      <c r="AXC38" s="733"/>
      <c r="AXD38" s="733"/>
      <c r="AXE38" s="733"/>
      <c r="AXF38" s="733"/>
      <c r="AXG38" s="733"/>
      <c r="AXH38" s="733"/>
      <c r="AXI38" s="733"/>
      <c r="AXJ38" s="733"/>
      <c r="AXK38" s="733"/>
      <c r="AXL38" s="733"/>
      <c r="AXM38" s="733"/>
      <c r="AXN38" s="733"/>
      <c r="AXO38" s="733"/>
      <c r="AXP38" s="733"/>
      <c r="AXQ38" s="733"/>
      <c r="AXR38" s="733"/>
      <c r="AXS38" s="733"/>
      <c r="AXT38" s="733"/>
      <c r="AXU38" s="733"/>
      <c r="AXV38" s="733"/>
      <c r="AXW38" s="733"/>
      <c r="AXX38" s="733"/>
      <c r="AXY38" s="733"/>
      <c r="AXZ38" s="733"/>
      <c r="AYA38" s="733"/>
      <c r="AYB38" s="733"/>
      <c r="AYC38" s="733"/>
      <c r="AYD38" s="733"/>
      <c r="AYE38" s="733"/>
      <c r="AYF38" s="733"/>
      <c r="AYG38" s="733"/>
      <c r="AYH38" s="733"/>
      <c r="AYI38" s="733"/>
      <c r="AYJ38" s="733"/>
      <c r="AYK38" s="733"/>
      <c r="AYL38" s="733"/>
      <c r="AYM38" s="733"/>
      <c r="AYN38" s="733"/>
      <c r="AYO38" s="733"/>
      <c r="AYP38" s="733"/>
      <c r="AYQ38" s="733"/>
      <c r="AYR38" s="733"/>
      <c r="AYS38" s="733"/>
      <c r="AYT38" s="733"/>
      <c r="AYU38" s="733"/>
      <c r="AYV38" s="733"/>
      <c r="AYW38" s="733"/>
      <c r="AYX38" s="733"/>
      <c r="AYY38" s="733"/>
      <c r="AYZ38" s="733"/>
      <c r="AZA38" s="733"/>
      <c r="AZB38" s="733"/>
      <c r="AZC38" s="733"/>
      <c r="AZD38" s="733"/>
      <c r="AZE38" s="733"/>
      <c r="AZF38" s="733"/>
      <c r="AZG38" s="733"/>
      <c r="AZH38" s="733"/>
      <c r="AZI38" s="733"/>
      <c r="AZJ38" s="733"/>
      <c r="AZK38" s="733"/>
      <c r="AZL38" s="733"/>
      <c r="AZM38" s="733"/>
      <c r="AZN38" s="733"/>
      <c r="AZO38" s="733"/>
      <c r="AZP38" s="733"/>
      <c r="AZQ38" s="733"/>
      <c r="AZR38" s="733"/>
      <c r="AZS38" s="733"/>
      <c r="AZT38" s="733"/>
      <c r="AZU38" s="733"/>
      <c r="AZV38" s="733"/>
      <c r="AZW38" s="733"/>
      <c r="AZX38" s="733"/>
      <c r="AZY38" s="733"/>
      <c r="AZZ38" s="733"/>
      <c r="BAA38" s="733"/>
      <c r="BAB38" s="733"/>
      <c r="BAC38" s="733"/>
      <c r="BAD38" s="733"/>
      <c r="BAE38" s="733"/>
      <c r="BAF38" s="733"/>
      <c r="BAG38" s="733"/>
      <c r="BAH38" s="733"/>
      <c r="BAI38" s="733"/>
      <c r="BAJ38" s="733"/>
      <c r="BAK38" s="733"/>
      <c r="BAL38" s="733"/>
      <c r="BAM38" s="733"/>
      <c r="BAN38" s="733"/>
      <c r="BAO38" s="733"/>
      <c r="BAP38" s="733"/>
      <c r="BAQ38" s="733"/>
      <c r="BAR38" s="733"/>
      <c r="BAS38" s="733"/>
      <c r="BAT38" s="733"/>
      <c r="BAU38" s="733"/>
      <c r="BAV38" s="733"/>
      <c r="BAW38" s="733"/>
      <c r="BAX38" s="733"/>
      <c r="BAY38" s="733"/>
      <c r="BAZ38" s="733"/>
      <c r="BBA38" s="733"/>
      <c r="BBB38" s="733"/>
      <c r="BBC38" s="733"/>
      <c r="BBD38" s="733"/>
      <c r="BBE38" s="733"/>
      <c r="BBF38" s="733"/>
      <c r="BBG38" s="733"/>
      <c r="BBH38" s="733"/>
      <c r="BBI38" s="733"/>
      <c r="BBJ38" s="733"/>
      <c r="BBK38" s="733"/>
      <c r="BBL38" s="733"/>
      <c r="BBM38" s="733"/>
      <c r="BBN38" s="733"/>
      <c r="BBO38" s="733"/>
      <c r="BBP38" s="733"/>
      <c r="BBQ38" s="733"/>
      <c r="BBR38" s="733"/>
      <c r="BBS38" s="733"/>
      <c r="BBT38" s="733"/>
      <c r="BBU38" s="733"/>
      <c r="BBV38" s="733"/>
      <c r="BBW38" s="733"/>
      <c r="BBX38" s="733"/>
      <c r="BBY38" s="733"/>
      <c r="BBZ38" s="733"/>
      <c r="BCA38" s="733"/>
      <c r="BCB38" s="733"/>
      <c r="BCC38" s="733"/>
      <c r="BCD38" s="733"/>
      <c r="BCE38" s="733"/>
      <c r="BCF38" s="733"/>
      <c r="BCG38" s="733"/>
      <c r="BCH38" s="733"/>
      <c r="BCI38" s="733"/>
      <c r="BCJ38" s="733"/>
      <c r="BCK38" s="733"/>
      <c r="BCL38" s="733"/>
      <c r="BCM38" s="733"/>
      <c r="BCN38" s="733"/>
      <c r="BCO38" s="733"/>
      <c r="BCP38" s="733"/>
      <c r="BCQ38" s="733"/>
      <c r="BCR38" s="733"/>
      <c r="BCS38" s="733"/>
      <c r="BCT38" s="733"/>
      <c r="BCU38" s="733"/>
      <c r="BCV38" s="733"/>
      <c r="BCW38" s="733"/>
      <c r="BCX38" s="733"/>
      <c r="BCY38" s="733"/>
      <c r="BCZ38" s="733"/>
      <c r="BDA38" s="733"/>
      <c r="BDB38" s="733"/>
      <c r="BDC38" s="733"/>
      <c r="BDD38" s="733"/>
      <c r="BDE38" s="733"/>
      <c r="BDF38" s="733"/>
      <c r="BDG38" s="733"/>
      <c r="BDH38" s="733"/>
      <c r="BDI38" s="733"/>
      <c r="BDJ38" s="733"/>
      <c r="BDK38" s="733"/>
      <c r="BDL38" s="733"/>
      <c r="BDM38" s="733"/>
      <c r="BDN38" s="733"/>
      <c r="BDO38" s="733"/>
      <c r="BDP38" s="733"/>
      <c r="BDQ38" s="733"/>
      <c r="BDR38" s="733"/>
      <c r="BDS38" s="733"/>
      <c r="BDT38" s="733"/>
      <c r="BDU38" s="733"/>
      <c r="BDV38" s="733"/>
      <c r="BDW38" s="733"/>
      <c r="BDX38" s="733"/>
      <c r="BDY38" s="733"/>
      <c r="BDZ38" s="733"/>
      <c r="BEA38" s="733"/>
      <c r="BEB38" s="733"/>
      <c r="BEC38" s="733"/>
      <c r="BED38" s="733"/>
      <c r="BEE38" s="733"/>
      <c r="BEF38" s="733"/>
      <c r="BEG38" s="733"/>
      <c r="BEH38" s="733"/>
      <c r="BEI38" s="733"/>
      <c r="BEJ38" s="733"/>
      <c r="BEK38" s="733"/>
      <c r="BEL38" s="733"/>
      <c r="BEM38" s="733"/>
      <c r="BEN38" s="733"/>
      <c r="BEO38" s="733"/>
      <c r="BEP38" s="733"/>
      <c r="BEQ38" s="733"/>
      <c r="BER38" s="733"/>
      <c r="BES38" s="733"/>
      <c r="BET38" s="733"/>
      <c r="BEU38" s="733"/>
      <c r="BEV38" s="733"/>
      <c r="BEW38" s="733"/>
      <c r="BEX38" s="733"/>
      <c r="BEY38" s="733"/>
      <c r="BEZ38" s="733"/>
      <c r="BFA38" s="733"/>
      <c r="BFB38" s="733"/>
      <c r="BFC38" s="733"/>
      <c r="BFD38" s="733"/>
      <c r="BFE38" s="733"/>
      <c r="BFF38" s="733"/>
      <c r="BFG38" s="733"/>
      <c r="BFH38" s="733"/>
      <c r="BFI38" s="733"/>
      <c r="BFJ38" s="733"/>
      <c r="BFK38" s="733"/>
      <c r="BFL38" s="733"/>
      <c r="BFM38" s="733"/>
      <c r="BFN38" s="733"/>
      <c r="BFO38" s="733"/>
      <c r="BFP38" s="733"/>
      <c r="BFQ38" s="733"/>
      <c r="BFR38" s="733"/>
      <c r="BFS38" s="733"/>
      <c r="BFT38" s="733"/>
      <c r="BFU38" s="733"/>
      <c r="BFV38" s="733"/>
      <c r="BFW38" s="733"/>
      <c r="BFX38" s="733"/>
      <c r="BFY38" s="733"/>
      <c r="BFZ38" s="733"/>
      <c r="BGA38" s="733"/>
      <c r="BGB38" s="733"/>
      <c r="BGC38" s="733"/>
      <c r="BGD38" s="733"/>
      <c r="BGE38" s="733"/>
      <c r="BGF38" s="733"/>
      <c r="BGG38" s="733"/>
      <c r="BGH38" s="733"/>
      <c r="BGI38" s="733"/>
      <c r="BGJ38" s="733"/>
      <c r="BGK38" s="733"/>
      <c r="BGL38" s="733"/>
      <c r="BGM38" s="733"/>
      <c r="BGN38" s="733"/>
      <c r="BGO38" s="733"/>
      <c r="BGP38" s="733"/>
      <c r="BGQ38" s="733"/>
      <c r="BGR38" s="733"/>
      <c r="BGS38" s="733"/>
      <c r="BGT38" s="733"/>
      <c r="BGU38" s="733"/>
      <c r="BGV38" s="733"/>
      <c r="BGW38" s="733"/>
      <c r="BGX38" s="733"/>
      <c r="BGY38" s="733"/>
      <c r="BGZ38" s="733"/>
      <c r="BHA38" s="733"/>
      <c r="BHB38" s="733"/>
      <c r="BHC38" s="733"/>
      <c r="BHD38" s="733"/>
      <c r="BHE38" s="733"/>
      <c r="BHF38" s="733"/>
      <c r="BHG38" s="733"/>
      <c r="BHH38" s="733"/>
      <c r="BHI38" s="733"/>
      <c r="BHJ38" s="733"/>
      <c r="BHK38" s="733"/>
      <c r="BHL38" s="733"/>
      <c r="BHM38" s="733"/>
      <c r="BHN38" s="733"/>
      <c r="BHO38" s="733"/>
      <c r="BHP38" s="733"/>
      <c r="BHQ38" s="733"/>
      <c r="BHR38" s="733"/>
      <c r="BHS38" s="733"/>
      <c r="BHT38" s="733"/>
      <c r="BHU38" s="733"/>
      <c r="BHV38" s="733"/>
      <c r="BHW38" s="733"/>
      <c r="BHX38" s="733"/>
      <c r="BHY38" s="733"/>
      <c r="BHZ38" s="733"/>
      <c r="BIA38" s="733"/>
      <c r="BIB38" s="733"/>
      <c r="BIC38" s="733"/>
      <c r="BID38" s="733"/>
      <c r="BIE38" s="733"/>
      <c r="BIF38" s="733"/>
      <c r="BIG38" s="733"/>
      <c r="BIH38" s="733"/>
      <c r="BII38" s="733"/>
      <c r="BIJ38" s="733"/>
      <c r="BIK38" s="733"/>
      <c r="BIL38" s="733"/>
      <c r="BIM38" s="733"/>
      <c r="BIN38" s="733"/>
      <c r="BIO38" s="733"/>
      <c r="BIP38" s="733"/>
      <c r="BIQ38" s="733"/>
      <c r="BIR38" s="733"/>
      <c r="BIS38" s="733"/>
      <c r="BIT38" s="733"/>
      <c r="BIU38" s="733"/>
      <c r="BIV38" s="733"/>
      <c r="BIW38" s="733"/>
      <c r="BIX38" s="733"/>
      <c r="BIY38" s="733"/>
      <c r="BIZ38" s="733"/>
      <c r="BJA38" s="733"/>
      <c r="BJB38" s="733"/>
      <c r="BJC38" s="733"/>
      <c r="BJD38" s="733"/>
      <c r="BJE38" s="733"/>
      <c r="BJF38" s="733"/>
      <c r="BJG38" s="733"/>
      <c r="BJH38" s="733"/>
      <c r="BJI38" s="733"/>
      <c r="BJJ38" s="733"/>
      <c r="BJK38" s="733"/>
      <c r="BJL38" s="733"/>
      <c r="BJM38" s="733"/>
      <c r="BJN38" s="733"/>
      <c r="BJO38" s="733"/>
      <c r="BJP38" s="733"/>
      <c r="BJQ38" s="733"/>
      <c r="BJR38" s="733"/>
      <c r="BJS38" s="733"/>
      <c r="BJT38" s="733"/>
      <c r="BJU38" s="733"/>
      <c r="BJV38" s="733"/>
      <c r="BJW38" s="733"/>
      <c r="BJX38" s="733"/>
      <c r="BJY38" s="733"/>
      <c r="BJZ38" s="733"/>
      <c r="BKA38" s="733"/>
      <c r="BKB38" s="733"/>
      <c r="BKC38" s="733"/>
      <c r="BKD38" s="733"/>
      <c r="BKE38" s="733"/>
      <c r="BKF38" s="733"/>
      <c r="BKG38" s="733"/>
      <c r="BKH38" s="733"/>
      <c r="BKI38" s="733"/>
      <c r="BKJ38" s="733"/>
      <c r="BKK38" s="733"/>
      <c r="BKL38" s="733"/>
      <c r="BKM38" s="733"/>
      <c r="BKN38" s="733"/>
      <c r="BKO38" s="733"/>
      <c r="BKP38" s="733"/>
      <c r="BKQ38" s="733"/>
      <c r="BKR38" s="733"/>
      <c r="BKS38" s="733"/>
      <c r="BKT38" s="733"/>
      <c r="BKU38" s="733"/>
      <c r="BKV38" s="733"/>
      <c r="BKW38" s="733"/>
      <c r="BKX38" s="733"/>
      <c r="BKY38" s="733"/>
      <c r="BKZ38" s="733"/>
      <c r="BLA38" s="733"/>
      <c r="BLB38" s="733"/>
      <c r="BLC38" s="733"/>
      <c r="BLD38" s="733"/>
      <c r="BLE38" s="733"/>
      <c r="BLF38" s="733"/>
      <c r="BLG38" s="733"/>
      <c r="BLH38" s="733"/>
      <c r="BLI38" s="733"/>
      <c r="BLJ38" s="733"/>
      <c r="BLK38" s="733"/>
      <c r="BLL38" s="733"/>
      <c r="BLM38" s="733"/>
      <c r="BLN38" s="733"/>
      <c r="BLO38" s="733"/>
      <c r="BLP38" s="733"/>
      <c r="BLQ38" s="733"/>
      <c r="BLR38" s="733"/>
      <c r="BLS38" s="733"/>
      <c r="BLT38" s="733"/>
      <c r="BLU38" s="733"/>
      <c r="BLV38" s="733"/>
      <c r="BLW38" s="733"/>
      <c r="BLX38" s="733"/>
      <c r="BLY38" s="733"/>
      <c r="BLZ38" s="733"/>
      <c r="BMA38" s="733"/>
      <c r="BMB38" s="733"/>
      <c r="BMC38" s="733"/>
      <c r="BMD38" s="733"/>
      <c r="BME38" s="733"/>
      <c r="BMF38" s="733"/>
      <c r="BMG38" s="733"/>
      <c r="BMH38" s="733"/>
      <c r="BMI38" s="733"/>
      <c r="BMJ38" s="733"/>
      <c r="BMK38" s="733"/>
      <c r="BML38" s="733"/>
      <c r="BMM38" s="733"/>
      <c r="BMN38" s="733"/>
      <c r="BMO38" s="733"/>
      <c r="BMP38" s="733"/>
      <c r="BMQ38" s="733"/>
      <c r="BMR38" s="733"/>
      <c r="BMS38" s="733"/>
      <c r="BMT38" s="733"/>
      <c r="BMU38" s="733"/>
      <c r="BMV38" s="733"/>
      <c r="BMW38" s="733"/>
      <c r="BMX38" s="733"/>
      <c r="BMY38" s="733"/>
      <c r="BMZ38" s="733"/>
      <c r="BNA38" s="733"/>
      <c r="BNB38" s="733"/>
      <c r="BNC38" s="733"/>
      <c r="BND38" s="733"/>
      <c r="BNE38" s="733"/>
      <c r="BNF38" s="733"/>
      <c r="BNG38" s="733"/>
      <c r="BNH38" s="733"/>
      <c r="BNI38" s="733"/>
      <c r="BNJ38" s="733"/>
      <c r="BNK38" s="733"/>
      <c r="BNL38" s="733"/>
      <c r="BNM38" s="733"/>
      <c r="BNN38" s="733"/>
      <c r="BNO38" s="733"/>
      <c r="BNP38" s="733"/>
      <c r="BNQ38" s="733"/>
      <c r="BNR38" s="733"/>
      <c r="BNS38" s="733"/>
      <c r="BNT38" s="733"/>
      <c r="BNU38" s="733"/>
      <c r="BNV38" s="733"/>
      <c r="BNW38" s="733"/>
      <c r="BNX38" s="733"/>
      <c r="BNY38" s="733"/>
      <c r="BNZ38" s="733"/>
      <c r="BOA38" s="733"/>
      <c r="BOB38" s="733"/>
      <c r="BOC38" s="733"/>
      <c r="BOD38" s="733"/>
      <c r="BOE38" s="733"/>
      <c r="BOF38" s="733"/>
      <c r="BOG38" s="733"/>
      <c r="BOH38" s="733"/>
      <c r="BOI38" s="733"/>
      <c r="BOJ38" s="733"/>
      <c r="BOK38" s="733"/>
      <c r="BOL38" s="733"/>
      <c r="BOM38" s="733"/>
      <c r="BON38" s="733"/>
      <c r="BOO38" s="733"/>
      <c r="BOP38" s="733"/>
      <c r="BOQ38" s="733"/>
      <c r="BOR38" s="733"/>
      <c r="BOS38" s="733"/>
      <c r="BOT38" s="733"/>
      <c r="BOU38" s="733"/>
      <c r="BOV38" s="733"/>
      <c r="BOW38" s="733"/>
      <c r="BOX38" s="733"/>
      <c r="BOY38" s="733"/>
      <c r="BOZ38" s="733"/>
      <c r="BPA38" s="733"/>
      <c r="BPB38" s="733"/>
      <c r="BPC38" s="733"/>
      <c r="BPD38" s="733"/>
      <c r="BPE38" s="733"/>
      <c r="BPF38" s="733"/>
      <c r="BPG38" s="733"/>
      <c r="BPH38" s="733"/>
      <c r="BPI38" s="733"/>
      <c r="BPJ38" s="733"/>
      <c r="BPK38" s="733"/>
      <c r="BPL38" s="733"/>
      <c r="BPM38" s="733"/>
      <c r="BPN38" s="733"/>
      <c r="BPO38" s="733"/>
      <c r="BPP38" s="733"/>
      <c r="BPQ38" s="733"/>
      <c r="BPR38" s="733"/>
      <c r="BPS38" s="733"/>
      <c r="BPT38" s="733"/>
      <c r="BPU38" s="733"/>
      <c r="BPV38" s="733"/>
      <c r="BPW38" s="733"/>
      <c r="BPX38" s="733"/>
      <c r="BPY38" s="733"/>
      <c r="BPZ38" s="733"/>
      <c r="BQA38" s="733"/>
      <c r="BQB38" s="733"/>
      <c r="BQC38" s="733"/>
      <c r="BQD38" s="733"/>
      <c r="BQE38" s="733"/>
      <c r="BQF38" s="733"/>
      <c r="BQG38" s="733"/>
      <c r="BQH38" s="733"/>
      <c r="BQI38" s="733"/>
      <c r="BQJ38" s="733"/>
      <c r="BQK38" s="733"/>
      <c r="BQL38" s="733"/>
      <c r="BQM38" s="733"/>
      <c r="BQN38" s="733"/>
      <c r="BQO38" s="733"/>
      <c r="BQP38" s="733"/>
      <c r="BQQ38" s="733"/>
      <c r="BQR38" s="733"/>
      <c r="BQS38" s="733"/>
      <c r="BQT38" s="733"/>
      <c r="BQU38" s="733"/>
      <c r="BQV38" s="733"/>
      <c r="BQW38" s="733"/>
      <c r="BQX38" s="733"/>
      <c r="BQY38" s="733"/>
      <c r="BQZ38" s="733"/>
      <c r="BRA38" s="733"/>
      <c r="BRB38" s="733"/>
      <c r="BRC38" s="733"/>
      <c r="BRD38" s="733"/>
      <c r="BRE38" s="733"/>
      <c r="BRF38" s="733"/>
      <c r="BRG38" s="733"/>
      <c r="BRH38" s="733"/>
      <c r="BRI38" s="733"/>
      <c r="BRJ38" s="733"/>
      <c r="BRK38" s="733"/>
      <c r="BRL38" s="733"/>
      <c r="BRM38" s="733"/>
      <c r="BRN38" s="733"/>
      <c r="BRO38" s="733"/>
      <c r="BRP38" s="733"/>
      <c r="BRQ38" s="733"/>
      <c r="BRR38" s="733"/>
      <c r="BRS38" s="733"/>
      <c r="BRT38" s="733"/>
      <c r="BRU38" s="733"/>
      <c r="BRV38" s="733"/>
      <c r="BRW38" s="733"/>
      <c r="BRX38" s="733"/>
      <c r="BRY38" s="733"/>
      <c r="BRZ38" s="733"/>
      <c r="BSA38" s="733"/>
      <c r="BSB38" s="733"/>
      <c r="BSC38" s="733"/>
      <c r="BSD38" s="733"/>
      <c r="BSE38" s="733"/>
      <c r="BSF38" s="733"/>
      <c r="BSG38" s="733"/>
      <c r="BSH38" s="733"/>
      <c r="BSI38" s="733"/>
      <c r="BSJ38" s="733"/>
      <c r="BSK38" s="733"/>
      <c r="BSL38" s="733"/>
      <c r="BSM38" s="733"/>
      <c r="BSN38" s="733"/>
      <c r="BSO38" s="733"/>
      <c r="BSP38" s="733"/>
      <c r="BSQ38" s="733"/>
      <c r="BSR38" s="733"/>
      <c r="BSS38" s="733"/>
      <c r="BST38" s="733"/>
      <c r="BSU38" s="733"/>
      <c r="BSV38" s="733"/>
      <c r="BSW38" s="733"/>
      <c r="BSX38" s="733"/>
      <c r="BSY38" s="733"/>
      <c r="BSZ38" s="733"/>
      <c r="BTA38" s="733"/>
      <c r="BTB38" s="733"/>
      <c r="BTC38" s="733"/>
      <c r="BTD38" s="733"/>
      <c r="BTE38" s="733"/>
      <c r="BTF38" s="733"/>
      <c r="BTG38" s="733"/>
      <c r="BTH38" s="733"/>
      <c r="BTI38" s="733"/>
      <c r="BTJ38" s="733"/>
      <c r="BTK38" s="733"/>
      <c r="BTL38" s="733"/>
      <c r="BTM38" s="733"/>
      <c r="BTN38" s="733"/>
      <c r="BTO38" s="733"/>
      <c r="BTP38" s="733"/>
      <c r="BTQ38" s="733"/>
      <c r="BTR38" s="733"/>
      <c r="BTS38" s="733"/>
      <c r="BTT38" s="733"/>
      <c r="BTU38" s="733"/>
      <c r="BTV38" s="733"/>
      <c r="BTW38" s="733"/>
      <c r="BTX38" s="733"/>
      <c r="BTY38" s="733"/>
      <c r="BTZ38" s="733"/>
      <c r="BUA38" s="733"/>
      <c r="BUB38" s="733"/>
      <c r="BUC38" s="733"/>
      <c r="BUD38" s="733"/>
      <c r="BUE38" s="733"/>
      <c r="BUF38" s="733"/>
      <c r="BUG38" s="733"/>
      <c r="BUH38" s="733"/>
      <c r="BUI38" s="733"/>
      <c r="BUJ38" s="733"/>
      <c r="BUK38" s="733"/>
      <c r="BUL38" s="733"/>
      <c r="BUM38" s="733"/>
      <c r="BUN38" s="733"/>
      <c r="BUO38" s="733"/>
      <c r="BUP38" s="733"/>
      <c r="BUQ38" s="733"/>
      <c r="BUR38" s="733"/>
      <c r="BUS38" s="733"/>
      <c r="BUT38" s="733"/>
      <c r="BUU38" s="733"/>
      <c r="BUV38" s="733"/>
      <c r="BUW38" s="733"/>
      <c r="BUX38" s="733"/>
      <c r="BUY38" s="733"/>
      <c r="BUZ38" s="733"/>
      <c r="BVA38" s="733"/>
      <c r="BVB38" s="733"/>
      <c r="BVC38" s="733"/>
      <c r="BVD38" s="733"/>
      <c r="BVE38" s="733"/>
      <c r="BVF38" s="733"/>
      <c r="BVG38" s="733"/>
      <c r="BVH38" s="733"/>
      <c r="BVI38" s="733"/>
      <c r="BVJ38" s="733"/>
      <c r="BVK38" s="733"/>
      <c r="BVL38" s="733"/>
      <c r="BVM38" s="733"/>
      <c r="BVN38" s="733"/>
      <c r="BVO38" s="733"/>
      <c r="BVP38" s="733"/>
      <c r="BVQ38" s="733"/>
      <c r="BVR38" s="733"/>
      <c r="BVS38" s="733"/>
      <c r="BVT38" s="733"/>
      <c r="BVU38" s="733"/>
      <c r="BVV38" s="733"/>
      <c r="BVW38" s="733"/>
      <c r="BVX38" s="733"/>
      <c r="BVY38" s="733"/>
      <c r="BVZ38" s="733"/>
      <c r="BWA38" s="733"/>
      <c r="BWB38" s="733"/>
      <c r="BWC38" s="733"/>
      <c r="BWD38" s="733"/>
      <c r="BWE38" s="733"/>
      <c r="BWF38" s="733"/>
      <c r="BWG38" s="733"/>
      <c r="BWH38" s="733"/>
      <c r="BWI38" s="733"/>
      <c r="BWJ38" s="733"/>
      <c r="BWK38" s="733"/>
      <c r="BWL38" s="733"/>
      <c r="BWM38" s="733"/>
      <c r="BWN38" s="733"/>
      <c r="BWO38" s="733"/>
      <c r="BWP38" s="733"/>
      <c r="BWQ38" s="733"/>
      <c r="BWR38" s="733"/>
      <c r="BWS38" s="733"/>
      <c r="BWT38" s="733"/>
      <c r="BWU38" s="733"/>
      <c r="BWV38" s="733"/>
      <c r="BWW38" s="733"/>
      <c r="BWX38" s="733"/>
      <c r="BWY38" s="733"/>
      <c r="BWZ38" s="733"/>
      <c r="BXA38" s="733"/>
      <c r="BXB38" s="733"/>
      <c r="BXC38" s="733"/>
      <c r="BXD38" s="733"/>
      <c r="BXE38" s="733"/>
      <c r="BXF38" s="733"/>
      <c r="BXG38" s="733"/>
      <c r="BXH38" s="733"/>
      <c r="BXI38" s="733"/>
      <c r="BXJ38" s="733"/>
      <c r="BXK38" s="733"/>
      <c r="BXL38" s="733"/>
      <c r="BXM38" s="733"/>
      <c r="BXN38" s="733"/>
      <c r="BXO38" s="733"/>
      <c r="BXP38" s="733"/>
      <c r="BXQ38" s="733"/>
      <c r="BXR38" s="733"/>
      <c r="BXS38" s="733"/>
      <c r="BXT38" s="733"/>
      <c r="BXU38" s="733"/>
      <c r="BXV38" s="733"/>
      <c r="BXW38" s="733"/>
      <c r="BXX38" s="733"/>
      <c r="BXY38" s="733"/>
      <c r="BXZ38" s="733"/>
      <c r="BYA38" s="733"/>
      <c r="BYB38" s="733"/>
      <c r="BYC38" s="733"/>
      <c r="BYD38" s="733"/>
      <c r="BYE38" s="733"/>
      <c r="BYF38" s="733"/>
      <c r="BYG38" s="733"/>
      <c r="BYH38" s="733"/>
      <c r="BYI38" s="733"/>
      <c r="BYJ38" s="733"/>
      <c r="BYK38" s="733"/>
      <c r="BYL38" s="733"/>
      <c r="BYM38" s="733"/>
      <c r="BYN38" s="733"/>
      <c r="BYO38" s="733"/>
      <c r="BYP38" s="733"/>
      <c r="BYQ38" s="733"/>
      <c r="BYR38" s="733"/>
      <c r="BYS38" s="733"/>
      <c r="BYT38" s="733"/>
      <c r="BYU38" s="733"/>
      <c r="BYV38" s="733"/>
      <c r="BYW38" s="733"/>
      <c r="BYX38" s="733"/>
      <c r="BYY38" s="733"/>
      <c r="BYZ38" s="733"/>
      <c r="BZA38" s="733"/>
      <c r="BZB38" s="733"/>
      <c r="BZC38" s="733"/>
      <c r="BZD38" s="733"/>
      <c r="BZE38" s="733"/>
      <c r="BZF38" s="733"/>
      <c r="BZG38" s="733"/>
      <c r="BZH38" s="733"/>
      <c r="BZI38" s="733"/>
      <c r="BZJ38" s="733"/>
      <c r="BZK38" s="733"/>
      <c r="BZL38" s="733"/>
      <c r="BZM38" s="733"/>
      <c r="BZN38" s="733"/>
      <c r="BZO38" s="733"/>
      <c r="BZP38" s="733"/>
      <c r="BZQ38" s="733"/>
      <c r="BZR38" s="733"/>
      <c r="BZS38" s="733"/>
      <c r="BZT38" s="733"/>
      <c r="BZU38" s="733"/>
      <c r="BZV38" s="733"/>
      <c r="BZW38" s="733"/>
      <c r="BZX38" s="733"/>
      <c r="BZY38" s="733"/>
      <c r="BZZ38" s="733"/>
      <c r="CAA38" s="733"/>
      <c r="CAB38" s="733"/>
      <c r="CAC38" s="733"/>
      <c r="CAD38" s="733"/>
      <c r="CAE38" s="733"/>
      <c r="CAF38" s="733"/>
      <c r="CAG38" s="733"/>
      <c r="CAH38" s="733"/>
      <c r="CAI38" s="733"/>
      <c r="CAJ38" s="733"/>
      <c r="CAK38" s="733"/>
      <c r="CAL38" s="733"/>
      <c r="CAM38" s="733"/>
      <c r="CAN38" s="733"/>
      <c r="CAO38" s="733"/>
      <c r="CAP38" s="733"/>
      <c r="CAQ38" s="733"/>
      <c r="CAR38" s="733"/>
      <c r="CAS38" s="733"/>
      <c r="CAT38" s="733"/>
      <c r="CAU38" s="733"/>
      <c r="CAV38" s="733"/>
      <c r="CAW38" s="733"/>
      <c r="CAX38" s="733"/>
      <c r="CAY38" s="733"/>
      <c r="CAZ38" s="733"/>
      <c r="CBA38" s="733"/>
      <c r="CBB38" s="733"/>
      <c r="CBC38" s="733"/>
      <c r="CBD38" s="733"/>
      <c r="CBE38" s="733"/>
      <c r="CBF38" s="733"/>
      <c r="CBG38" s="733"/>
      <c r="CBH38" s="733"/>
      <c r="CBI38" s="733"/>
      <c r="CBJ38" s="733"/>
      <c r="CBK38" s="733"/>
      <c r="CBL38" s="733"/>
      <c r="CBM38" s="733"/>
      <c r="CBN38" s="733"/>
      <c r="CBO38" s="733"/>
      <c r="CBP38" s="733"/>
      <c r="CBQ38" s="733"/>
      <c r="CBR38" s="733"/>
      <c r="CBS38" s="733"/>
      <c r="CBT38" s="733"/>
      <c r="CBU38" s="733"/>
      <c r="CBV38" s="733"/>
      <c r="CBW38" s="733"/>
      <c r="CBX38" s="733"/>
      <c r="CBY38" s="733"/>
      <c r="CBZ38" s="733"/>
      <c r="CCA38" s="733"/>
      <c r="CCB38" s="733"/>
      <c r="CCC38" s="733"/>
      <c r="CCD38" s="733"/>
      <c r="CCE38" s="733"/>
      <c r="CCF38" s="733"/>
      <c r="CCG38" s="733"/>
      <c r="CCH38" s="733"/>
      <c r="CCI38" s="733"/>
      <c r="CCJ38" s="733"/>
      <c r="CCK38" s="733"/>
      <c r="CCL38" s="733"/>
      <c r="CCM38" s="733"/>
      <c r="CCN38" s="733"/>
      <c r="CCO38" s="733"/>
      <c r="CCP38" s="733"/>
      <c r="CCQ38" s="733"/>
      <c r="CCR38" s="733"/>
      <c r="CCS38" s="733"/>
      <c r="CCT38" s="733"/>
      <c r="CCU38" s="733"/>
      <c r="CCV38" s="733"/>
      <c r="CCW38" s="733"/>
      <c r="CCX38" s="733"/>
      <c r="CCY38" s="733"/>
      <c r="CCZ38" s="733"/>
      <c r="CDA38" s="733"/>
      <c r="CDB38" s="733"/>
      <c r="CDC38" s="733"/>
      <c r="CDD38" s="733"/>
      <c r="CDE38" s="733"/>
      <c r="CDF38" s="733"/>
      <c r="CDG38" s="733"/>
      <c r="CDH38" s="733"/>
      <c r="CDI38" s="733"/>
      <c r="CDJ38" s="733"/>
      <c r="CDK38" s="733"/>
      <c r="CDL38" s="733"/>
      <c r="CDM38" s="733"/>
      <c r="CDN38" s="733"/>
      <c r="CDO38" s="733"/>
      <c r="CDP38" s="733"/>
      <c r="CDQ38" s="733"/>
      <c r="CDR38" s="733"/>
      <c r="CDS38" s="733"/>
      <c r="CDT38" s="733"/>
      <c r="CDU38" s="733"/>
      <c r="CDV38" s="733"/>
      <c r="CDW38" s="733"/>
      <c r="CDX38" s="733"/>
      <c r="CDY38" s="733"/>
      <c r="CDZ38" s="733"/>
      <c r="CEA38" s="733"/>
      <c r="CEB38" s="733"/>
      <c r="CEC38" s="733"/>
      <c r="CED38" s="733"/>
      <c r="CEE38" s="733"/>
      <c r="CEF38" s="733"/>
      <c r="CEG38" s="733"/>
      <c r="CEH38" s="733"/>
      <c r="CEI38" s="733"/>
      <c r="CEJ38" s="733"/>
      <c r="CEK38" s="733"/>
      <c r="CEL38" s="733"/>
      <c r="CEM38" s="733"/>
      <c r="CEN38" s="733"/>
      <c r="CEO38" s="733"/>
      <c r="CEP38" s="733"/>
      <c r="CEQ38" s="733"/>
      <c r="CER38" s="733"/>
      <c r="CES38" s="733"/>
      <c r="CET38" s="733"/>
      <c r="CEU38" s="733"/>
      <c r="CEV38" s="733"/>
      <c r="CEW38" s="733"/>
      <c r="CEX38" s="733"/>
      <c r="CEY38" s="733"/>
      <c r="CEZ38" s="733"/>
      <c r="CFA38" s="733"/>
      <c r="CFB38" s="733"/>
      <c r="CFC38" s="733"/>
      <c r="CFD38" s="733"/>
      <c r="CFE38" s="733"/>
      <c r="CFF38" s="733"/>
      <c r="CFG38" s="733"/>
      <c r="CFH38" s="733"/>
      <c r="CFI38" s="733"/>
      <c r="CFJ38" s="733"/>
      <c r="CFK38" s="733"/>
      <c r="CFL38" s="733"/>
      <c r="CFM38" s="733"/>
      <c r="CFN38" s="733"/>
      <c r="CFO38" s="733"/>
      <c r="CFP38" s="733"/>
      <c r="CFQ38" s="733"/>
      <c r="CFR38" s="733"/>
      <c r="CFS38" s="733"/>
      <c r="CFT38" s="733"/>
      <c r="CFU38" s="733"/>
      <c r="CFV38" s="733"/>
      <c r="CFW38" s="733"/>
      <c r="CFX38" s="733"/>
      <c r="CFY38" s="733"/>
      <c r="CFZ38" s="733"/>
      <c r="CGA38" s="733"/>
      <c r="CGB38" s="733"/>
      <c r="CGC38" s="733"/>
      <c r="CGD38" s="733"/>
      <c r="CGE38" s="733"/>
      <c r="CGF38" s="733"/>
      <c r="CGG38" s="733"/>
      <c r="CGH38" s="733"/>
      <c r="CGI38" s="733"/>
      <c r="CGJ38" s="733"/>
      <c r="CGK38" s="733"/>
      <c r="CGL38" s="733"/>
      <c r="CGM38" s="733"/>
      <c r="CGN38" s="733"/>
      <c r="CGO38" s="733"/>
      <c r="CGP38" s="733"/>
      <c r="CGQ38" s="733"/>
      <c r="CGR38" s="733"/>
      <c r="CGS38" s="733"/>
      <c r="CGT38" s="733"/>
      <c r="CGU38" s="733"/>
      <c r="CGV38" s="733"/>
      <c r="CGW38" s="733"/>
      <c r="CGX38" s="733"/>
      <c r="CGY38" s="733"/>
      <c r="CGZ38" s="733"/>
      <c r="CHA38" s="733"/>
      <c r="CHB38" s="733"/>
      <c r="CHC38" s="733"/>
      <c r="CHD38" s="733"/>
      <c r="CHE38" s="733"/>
      <c r="CHF38" s="733"/>
      <c r="CHG38" s="733"/>
      <c r="CHH38" s="733"/>
      <c r="CHI38" s="733"/>
      <c r="CHJ38" s="733"/>
      <c r="CHK38" s="733"/>
      <c r="CHL38" s="733"/>
      <c r="CHM38" s="733"/>
      <c r="CHN38" s="733"/>
      <c r="CHO38" s="733"/>
      <c r="CHP38" s="733"/>
      <c r="CHQ38" s="733"/>
      <c r="CHR38" s="733"/>
      <c r="CHS38" s="733"/>
      <c r="CHT38" s="733"/>
      <c r="CHU38" s="733"/>
      <c r="CHV38" s="733"/>
      <c r="CHW38" s="733"/>
      <c r="CHX38" s="733"/>
      <c r="CHY38" s="733"/>
      <c r="CHZ38" s="733"/>
      <c r="CIA38" s="733"/>
      <c r="CIB38" s="733"/>
      <c r="CIC38" s="733"/>
      <c r="CID38" s="733"/>
      <c r="CIE38" s="733"/>
      <c r="CIF38" s="733"/>
      <c r="CIG38" s="733"/>
      <c r="CIH38" s="733"/>
      <c r="CII38" s="733"/>
      <c r="CIJ38" s="733"/>
      <c r="CIK38" s="733"/>
      <c r="CIL38" s="733"/>
      <c r="CIM38" s="733"/>
      <c r="CIN38" s="733"/>
      <c r="CIO38" s="733"/>
      <c r="CIP38" s="733"/>
      <c r="CIQ38" s="733"/>
      <c r="CIR38" s="733"/>
      <c r="CIS38" s="733"/>
      <c r="CIT38" s="733"/>
      <c r="CIU38" s="733"/>
      <c r="CIV38" s="733"/>
      <c r="CIW38" s="733"/>
      <c r="CIX38" s="733"/>
      <c r="CIY38" s="733"/>
      <c r="CIZ38" s="733"/>
      <c r="CJA38" s="733"/>
      <c r="CJB38" s="733"/>
      <c r="CJC38" s="733"/>
      <c r="CJD38" s="733"/>
      <c r="CJE38" s="733"/>
      <c r="CJF38" s="733"/>
      <c r="CJG38" s="733"/>
      <c r="CJH38" s="733"/>
      <c r="CJI38" s="733"/>
      <c r="CJJ38" s="733"/>
      <c r="CJK38" s="733"/>
      <c r="CJL38" s="733"/>
      <c r="CJM38" s="733"/>
      <c r="CJN38" s="733"/>
      <c r="CJO38" s="733"/>
      <c r="CJP38" s="733"/>
      <c r="CJQ38" s="733"/>
      <c r="CJR38" s="733"/>
      <c r="CJS38" s="733"/>
      <c r="CJT38" s="733"/>
      <c r="CJU38" s="733"/>
      <c r="CJV38" s="733"/>
      <c r="CJW38" s="733"/>
      <c r="CJX38" s="733"/>
      <c r="CJY38" s="733"/>
      <c r="CJZ38" s="733"/>
      <c r="CKA38" s="733"/>
      <c r="CKB38" s="733"/>
      <c r="CKC38" s="733"/>
      <c r="CKD38" s="733"/>
      <c r="CKE38" s="733"/>
      <c r="CKF38" s="733"/>
      <c r="CKG38" s="733"/>
      <c r="CKH38" s="733"/>
      <c r="CKI38" s="733"/>
      <c r="CKJ38" s="733"/>
      <c r="CKK38" s="733"/>
      <c r="CKL38" s="733"/>
      <c r="CKM38" s="733"/>
      <c r="CKN38" s="733"/>
      <c r="CKO38" s="733"/>
      <c r="CKP38" s="733"/>
      <c r="CKQ38" s="733"/>
      <c r="CKR38" s="733"/>
      <c r="CKS38" s="733"/>
      <c r="CKT38" s="733"/>
      <c r="CKU38" s="733"/>
      <c r="CKV38" s="733"/>
      <c r="CKW38" s="733"/>
      <c r="CKX38" s="733"/>
      <c r="CKY38" s="733"/>
      <c r="CKZ38" s="733"/>
      <c r="CLA38" s="733"/>
      <c r="CLB38" s="733"/>
      <c r="CLC38" s="733"/>
      <c r="CLD38" s="733"/>
      <c r="CLE38" s="733"/>
      <c r="CLF38" s="733"/>
      <c r="CLG38" s="733"/>
      <c r="CLH38" s="733"/>
      <c r="CLI38" s="733"/>
      <c r="CLJ38" s="733"/>
      <c r="CLK38" s="733"/>
      <c r="CLL38" s="733"/>
      <c r="CLM38" s="733"/>
      <c r="CLN38" s="733"/>
      <c r="CLO38" s="733"/>
      <c r="CLP38" s="733"/>
      <c r="CLQ38" s="733"/>
      <c r="CLR38" s="733"/>
      <c r="CLS38" s="733"/>
      <c r="CLT38" s="733"/>
      <c r="CLU38" s="733"/>
      <c r="CLV38" s="733"/>
      <c r="CLW38" s="733"/>
      <c r="CLX38" s="733"/>
      <c r="CLY38" s="733"/>
      <c r="CLZ38" s="733"/>
      <c r="CMA38" s="733"/>
      <c r="CMB38" s="733"/>
      <c r="CMC38" s="733"/>
      <c r="CMD38" s="733"/>
      <c r="CME38" s="733"/>
      <c r="CMF38" s="733"/>
      <c r="CMG38" s="733"/>
      <c r="CMH38" s="733"/>
      <c r="CMI38" s="733"/>
      <c r="CMJ38" s="733"/>
      <c r="CMK38" s="733"/>
      <c r="CML38" s="733"/>
      <c r="CMM38" s="733"/>
      <c r="CMN38" s="733"/>
      <c r="CMO38" s="733"/>
      <c r="CMP38" s="733"/>
      <c r="CMQ38" s="733"/>
      <c r="CMR38" s="733"/>
      <c r="CMS38" s="733"/>
      <c r="CMT38" s="733"/>
      <c r="CMU38" s="733"/>
      <c r="CMV38" s="733"/>
      <c r="CMW38" s="733"/>
      <c r="CMX38" s="733"/>
      <c r="CMY38" s="733"/>
      <c r="CMZ38" s="733"/>
      <c r="CNA38" s="733"/>
      <c r="CNB38" s="733"/>
      <c r="CNC38" s="733"/>
      <c r="CND38" s="733"/>
      <c r="CNE38" s="733"/>
      <c r="CNF38" s="733"/>
      <c r="CNG38" s="733"/>
      <c r="CNH38" s="733"/>
      <c r="CNI38" s="733"/>
      <c r="CNJ38" s="733"/>
      <c r="CNK38" s="733"/>
      <c r="CNL38" s="733"/>
      <c r="CNM38" s="733"/>
      <c r="CNN38" s="733"/>
      <c r="CNO38" s="733"/>
      <c r="CNP38" s="733"/>
      <c r="CNQ38" s="733"/>
      <c r="CNR38" s="733"/>
      <c r="CNS38" s="733"/>
      <c r="CNT38" s="733"/>
      <c r="CNU38" s="733"/>
      <c r="CNV38" s="733"/>
      <c r="CNW38" s="733"/>
      <c r="CNX38" s="733"/>
      <c r="CNY38" s="733"/>
      <c r="CNZ38" s="733"/>
      <c r="COA38" s="733"/>
      <c r="COB38" s="733"/>
      <c r="COC38" s="733"/>
      <c r="COD38" s="733"/>
      <c r="COE38" s="733"/>
      <c r="COF38" s="733"/>
      <c r="COG38" s="733"/>
      <c r="COH38" s="733"/>
      <c r="COI38" s="733"/>
      <c r="COJ38" s="733"/>
      <c r="COK38" s="733"/>
      <c r="COL38" s="733"/>
      <c r="COM38" s="733"/>
      <c r="CON38" s="733"/>
      <c r="COO38" s="733"/>
      <c r="COP38" s="733"/>
      <c r="COQ38" s="733"/>
      <c r="COR38" s="733"/>
      <c r="COS38" s="733"/>
      <c r="COT38" s="733"/>
      <c r="COU38" s="733"/>
      <c r="COV38" s="733"/>
      <c r="COW38" s="733"/>
      <c r="COX38" s="733"/>
      <c r="COY38" s="733"/>
      <c r="COZ38" s="733"/>
      <c r="CPA38" s="733"/>
      <c r="CPB38" s="733"/>
      <c r="CPC38" s="733"/>
      <c r="CPD38" s="733"/>
      <c r="CPE38" s="733"/>
      <c r="CPF38" s="733"/>
      <c r="CPG38" s="733"/>
      <c r="CPH38" s="733"/>
      <c r="CPI38" s="733"/>
      <c r="CPJ38" s="733"/>
      <c r="CPK38" s="733"/>
      <c r="CPL38" s="733"/>
      <c r="CPM38" s="733"/>
      <c r="CPN38" s="733"/>
      <c r="CPO38" s="733"/>
      <c r="CPP38" s="733"/>
      <c r="CPQ38" s="733"/>
      <c r="CPR38" s="733"/>
      <c r="CPS38" s="733"/>
      <c r="CPT38" s="733"/>
      <c r="CPU38" s="733"/>
      <c r="CPV38" s="733"/>
      <c r="CPW38" s="733"/>
      <c r="CPX38" s="733"/>
      <c r="CPY38" s="733"/>
      <c r="CPZ38" s="733"/>
      <c r="CQA38" s="733"/>
      <c r="CQB38" s="733"/>
      <c r="CQC38" s="733"/>
      <c r="CQD38" s="733"/>
      <c r="CQE38" s="733"/>
      <c r="CQF38" s="733"/>
      <c r="CQG38" s="733"/>
      <c r="CQH38" s="733"/>
      <c r="CQI38" s="733"/>
      <c r="CQJ38" s="733"/>
      <c r="CQK38" s="733"/>
      <c r="CQL38" s="733"/>
      <c r="CQM38" s="733"/>
      <c r="CQN38" s="733"/>
      <c r="CQO38" s="733"/>
      <c r="CQP38" s="733"/>
      <c r="CQQ38" s="733"/>
      <c r="CQR38" s="733"/>
      <c r="CQS38" s="733"/>
      <c r="CQT38" s="733"/>
      <c r="CQU38" s="733"/>
      <c r="CQV38" s="733"/>
      <c r="CQW38" s="733"/>
      <c r="CQX38" s="733"/>
      <c r="CQY38" s="733"/>
      <c r="CQZ38" s="733"/>
      <c r="CRA38" s="733"/>
      <c r="CRB38" s="733"/>
      <c r="CRC38" s="733"/>
      <c r="CRD38" s="733"/>
      <c r="CRE38" s="733"/>
      <c r="CRF38" s="733"/>
      <c r="CRG38" s="733"/>
      <c r="CRH38" s="733"/>
      <c r="CRI38" s="733"/>
      <c r="CRJ38" s="733"/>
      <c r="CRK38" s="733"/>
      <c r="CRL38" s="733"/>
      <c r="CRM38" s="733"/>
      <c r="CRN38" s="733"/>
      <c r="CRO38" s="733"/>
      <c r="CRP38" s="733"/>
      <c r="CRQ38" s="733"/>
      <c r="CRR38" s="733"/>
      <c r="CRS38" s="733"/>
      <c r="CRT38" s="733"/>
      <c r="CRU38" s="733"/>
      <c r="CRV38" s="733"/>
      <c r="CRW38" s="733"/>
      <c r="CRX38" s="733"/>
      <c r="CRY38" s="733"/>
      <c r="CRZ38" s="733"/>
      <c r="CSA38" s="733"/>
      <c r="CSB38" s="733"/>
      <c r="CSC38" s="733"/>
      <c r="CSD38" s="733"/>
      <c r="CSE38" s="733"/>
      <c r="CSF38" s="733"/>
      <c r="CSG38" s="733"/>
      <c r="CSH38" s="733"/>
      <c r="CSI38" s="733"/>
      <c r="CSJ38" s="733"/>
      <c r="CSK38" s="733"/>
      <c r="CSL38" s="733"/>
      <c r="CSM38" s="733"/>
      <c r="CSN38" s="733"/>
      <c r="CSO38" s="733"/>
      <c r="CSP38" s="733"/>
      <c r="CSQ38" s="733"/>
      <c r="CSR38" s="733"/>
      <c r="CSS38" s="733"/>
      <c r="CST38" s="733"/>
      <c r="CSU38" s="733"/>
      <c r="CSV38" s="733"/>
      <c r="CSW38" s="733"/>
      <c r="CSX38" s="733"/>
      <c r="CSY38" s="733"/>
      <c r="CSZ38" s="733"/>
      <c r="CTA38" s="733"/>
      <c r="CTB38" s="733"/>
      <c r="CTC38" s="733"/>
      <c r="CTD38" s="733"/>
      <c r="CTE38" s="733"/>
      <c r="CTF38" s="733"/>
      <c r="CTG38" s="733"/>
      <c r="CTH38" s="733"/>
      <c r="CTI38" s="733"/>
      <c r="CTJ38" s="733"/>
      <c r="CTK38" s="733"/>
      <c r="CTL38" s="733"/>
      <c r="CTM38" s="733"/>
      <c r="CTN38" s="733"/>
      <c r="CTO38" s="733"/>
      <c r="CTP38" s="733"/>
      <c r="CTQ38" s="733"/>
      <c r="CTR38" s="733"/>
      <c r="CTS38" s="733"/>
      <c r="CTT38" s="733"/>
      <c r="CTU38" s="733"/>
      <c r="CTV38" s="733"/>
      <c r="CTW38" s="733"/>
      <c r="CTX38" s="733"/>
      <c r="CTY38" s="733"/>
      <c r="CTZ38" s="733"/>
      <c r="CUA38" s="733"/>
      <c r="CUB38" s="733"/>
      <c r="CUC38" s="733"/>
      <c r="CUD38" s="733"/>
      <c r="CUE38" s="733"/>
      <c r="CUF38" s="733"/>
      <c r="CUG38" s="733"/>
      <c r="CUH38" s="733"/>
      <c r="CUI38" s="733"/>
      <c r="CUJ38" s="733"/>
      <c r="CUK38" s="733"/>
      <c r="CUL38" s="733"/>
      <c r="CUM38" s="733"/>
      <c r="CUN38" s="733"/>
      <c r="CUO38" s="733"/>
      <c r="CUP38" s="733"/>
      <c r="CUQ38" s="733"/>
      <c r="CUR38" s="733"/>
      <c r="CUS38" s="733"/>
      <c r="CUT38" s="733"/>
      <c r="CUU38" s="733"/>
      <c r="CUV38" s="733"/>
      <c r="CUW38" s="733"/>
      <c r="CUX38" s="733"/>
      <c r="CUY38" s="733"/>
      <c r="CUZ38" s="733"/>
      <c r="CVA38" s="733"/>
      <c r="CVB38" s="733"/>
      <c r="CVC38" s="733"/>
      <c r="CVD38" s="733"/>
      <c r="CVE38" s="733"/>
      <c r="CVF38" s="733"/>
      <c r="CVG38" s="733"/>
      <c r="CVH38" s="733"/>
      <c r="CVI38" s="733"/>
      <c r="CVJ38" s="733"/>
      <c r="CVK38" s="733"/>
      <c r="CVL38" s="733"/>
      <c r="CVM38" s="733"/>
      <c r="CVN38" s="733"/>
      <c r="CVO38" s="733"/>
      <c r="CVP38" s="733"/>
      <c r="CVQ38" s="733"/>
      <c r="CVR38" s="733"/>
      <c r="CVS38" s="733"/>
      <c r="CVT38" s="733"/>
      <c r="CVU38" s="733"/>
      <c r="CVV38" s="733"/>
      <c r="CVW38" s="733"/>
      <c r="CVX38" s="733"/>
      <c r="CVY38" s="733"/>
      <c r="CVZ38" s="733"/>
      <c r="CWA38" s="733"/>
      <c r="CWB38" s="733"/>
      <c r="CWC38" s="733"/>
      <c r="CWD38" s="733"/>
      <c r="CWE38" s="733"/>
      <c r="CWF38" s="733"/>
      <c r="CWG38" s="733"/>
      <c r="CWH38" s="733"/>
      <c r="CWI38" s="733"/>
      <c r="CWJ38" s="733"/>
      <c r="CWK38" s="733"/>
      <c r="CWL38" s="733"/>
      <c r="CWM38" s="733"/>
      <c r="CWN38" s="733"/>
      <c r="CWO38" s="733"/>
      <c r="CWP38" s="733"/>
      <c r="CWQ38" s="733"/>
      <c r="CWR38" s="733"/>
      <c r="CWS38" s="733"/>
      <c r="CWT38" s="733"/>
      <c r="CWU38" s="733"/>
      <c r="CWV38" s="733"/>
      <c r="CWW38" s="733"/>
      <c r="CWX38" s="733"/>
      <c r="CWY38" s="733"/>
      <c r="CWZ38" s="733"/>
      <c r="CXA38" s="733"/>
      <c r="CXB38" s="733"/>
      <c r="CXC38" s="733"/>
      <c r="CXD38" s="733"/>
      <c r="CXE38" s="733"/>
      <c r="CXF38" s="733"/>
      <c r="CXG38" s="733"/>
      <c r="CXH38" s="733"/>
      <c r="CXI38" s="733"/>
      <c r="CXJ38" s="733"/>
      <c r="CXK38" s="733"/>
      <c r="CXL38" s="733"/>
      <c r="CXM38" s="733"/>
      <c r="CXN38" s="733"/>
      <c r="CXO38" s="733"/>
      <c r="CXP38" s="733"/>
      <c r="CXQ38" s="733"/>
      <c r="CXR38" s="733"/>
      <c r="CXS38" s="733"/>
      <c r="CXT38" s="733"/>
      <c r="CXU38" s="733"/>
      <c r="CXV38" s="733"/>
      <c r="CXW38" s="733"/>
      <c r="CXX38" s="733"/>
      <c r="CXY38" s="733"/>
      <c r="CXZ38" s="733"/>
      <c r="CYA38" s="733"/>
      <c r="CYB38" s="733"/>
      <c r="CYC38" s="733"/>
      <c r="CYD38" s="733"/>
      <c r="CYE38" s="733"/>
      <c r="CYF38" s="733"/>
      <c r="CYG38" s="733"/>
      <c r="CYH38" s="733"/>
      <c r="CYI38" s="733"/>
      <c r="CYJ38" s="733"/>
      <c r="CYK38" s="733"/>
      <c r="CYL38" s="733"/>
      <c r="CYM38" s="733"/>
      <c r="CYN38" s="733"/>
      <c r="CYO38" s="733"/>
      <c r="CYP38" s="733"/>
      <c r="CYQ38" s="733"/>
      <c r="CYR38" s="733"/>
      <c r="CYS38" s="733"/>
      <c r="CYT38" s="733"/>
      <c r="CYU38" s="733"/>
      <c r="CYV38" s="733"/>
      <c r="CYW38" s="733"/>
      <c r="CYX38" s="733"/>
      <c r="CYY38" s="733"/>
      <c r="CYZ38" s="733"/>
      <c r="CZA38" s="733"/>
      <c r="CZB38" s="733"/>
      <c r="CZC38" s="733"/>
      <c r="CZD38" s="733"/>
      <c r="CZE38" s="733"/>
      <c r="CZF38" s="733"/>
      <c r="CZG38" s="733"/>
      <c r="CZH38" s="733"/>
      <c r="CZI38" s="733"/>
      <c r="CZJ38" s="733"/>
      <c r="CZK38" s="733"/>
      <c r="CZL38" s="733"/>
      <c r="CZM38" s="733"/>
      <c r="CZN38" s="733"/>
      <c r="CZO38" s="733"/>
      <c r="CZP38" s="733"/>
      <c r="CZQ38" s="733"/>
      <c r="CZR38" s="733"/>
      <c r="CZS38" s="733"/>
      <c r="CZT38" s="733"/>
      <c r="CZU38" s="733"/>
      <c r="CZV38" s="733"/>
      <c r="CZW38" s="733"/>
      <c r="CZX38" s="733"/>
      <c r="CZY38" s="733"/>
      <c r="CZZ38" s="733"/>
      <c r="DAA38" s="733"/>
      <c r="DAB38" s="733"/>
      <c r="DAC38" s="733"/>
      <c r="DAD38" s="733"/>
      <c r="DAE38" s="733"/>
      <c r="DAF38" s="733"/>
      <c r="DAG38" s="733"/>
      <c r="DAH38" s="733"/>
      <c r="DAI38" s="733"/>
      <c r="DAJ38" s="733"/>
      <c r="DAK38" s="733"/>
      <c r="DAL38" s="733"/>
      <c r="DAM38" s="733"/>
      <c r="DAN38" s="733"/>
      <c r="DAO38" s="733"/>
      <c r="DAP38" s="733"/>
      <c r="DAQ38" s="733"/>
      <c r="DAR38" s="733"/>
      <c r="DAS38" s="733"/>
      <c r="DAT38" s="733"/>
      <c r="DAU38" s="733"/>
      <c r="DAV38" s="733"/>
      <c r="DAW38" s="733"/>
      <c r="DAX38" s="733"/>
      <c r="DAY38" s="733"/>
      <c r="DAZ38" s="733"/>
      <c r="DBA38" s="733"/>
      <c r="DBB38" s="733"/>
      <c r="DBC38" s="733"/>
      <c r="DBD38" s="733"/>
      <c r="DBE38" s="733"/>
      <c r="DBF38" s="733"/>
      <c r="DBG38" s="733"/>
      <c r="DBH38" s="733"/>
      <c r="DBI38" s="733"/>
      <c r="DBJ38" s="733"/>
      <c r="DBK38" s="733"/>
      <c r="DBL38" s="733"/>
      <c r="DBM38" s="733"/>
      <c r="DBN38" s="733"/>
      <c r="DBO38" s="733"/>
      <c r="DBP38" s="733"/>
      <c r="DBQ38" s="733"/>
      <c r="DBR38" s="733"/>
      <c r="DBS38" s="733"/>
      <c r="DBT38" s="733"/>
      <c r="DBU38" s="733"/>
      <c r="DBV38" s="733"/>
      <c r="DBW38" s="733"/>
      <c r="DBX38" s="733"/>
      <c r="DBY38" s="733"/>
      <c r="DBZ38" s="733"/>
      <c r="DCA38" s="733"/>
      <c r="DCB38" s="733"/>
      <c r="DCC38" s="733"/>
      <c r="DCD38" s="733"/>
      <c r="DCE38" s="733"/>
      <c r="DCF38" s="733"/>
      <c r="DCG38" s="733"/>
      <c r="DCH38" s="733"/>
      <c r="DCI38" s="733"/>
      <c r="DCJ38" s="733"/>
      <c r="DCK38" s="733"/>
      <c r="DCL38" s="733"/>
      <c r="DCM38" s="733"/>
      <c r="DCN38" s="733"/>
      <c r="DCO38" s="733"/>
      <c r="DCP38" s="733"/>
      <c r="DCQ38" s="733"/>
      <c r="DCR38" s="733"/>
      <c r="DCS38" s="733"/>
      <c r="DCT38" s="733"/>
      <c r="DCU38" s="733"/>
      <c r="DCV38" s="733"/>
      <c r="DCW38" s="733"/>
      <c r="DCX38" s="733"/>
      <c r="DCY38" s="733"/>
      <c r="DCZ38" s="733"/>
      <c r="DDA38" s="733"/>
      <c r="DDB38" s="733"/>
      <c r="DDC38" s="733"/>
      <c r="DDD38" s="733"/>
      <c r="DDE38" s="733"/>
      <c r="DDF38" s="733"/>
      <c r="DDG38" s="733"/>
      <c r="DDH38" s="733"/>
      <c r="DDI38" s="733"/>
      <c r="DDJ38" s="733"/>
      <c r="DDK38" s="733"/>
      <c r="DDL38" s="733"/>
      <c r="DDM38" s="733"/>
      <c r="DDN38" s="733"/>
      <c r="DDO38" s="733"/>
      <c r="DDP38" s="733"/>
      <c r="DDQ38" s="733"/>
      <c r="DDR38" s="733"/>
      <c r="DDS38" s="733"/>
      <c r="DDT38" s="733"/>
      <c r="DDU38" s="733"/>
      <c r="DDV38" s="733"/>
      <c r="DDW38" s="733"/>
      <c r="DDX38" s="733"/>
      <c r="DDY38" s="733"/>
      <c r="DDZ38" s="733"/>
      <c r="DEA38" s="733"/>
      <c r="DEB38" s="733"/>
      <c r="DEC38" s="733"/>
      <c r="DED38" s="733"/>
      <c r="DEE38" s="733"/>
      <c r="DEF38" s="733"/>
      <c r="DEG38" s="733"/>
      <c r="DEH38" s="733"/>
      <c r="DEI38" s="733"/>
      <c r="DEJ38" s="733"/>
      <c r="DEK38" s="733"/>
      <c r="DEL38" s="733"/>
      <c r="DEM38" s="733"/>
      <c r="DEN38" s="733"/>
      <c r="DEO38" s="733"/>
      <c r="DEP38" s="733"/>
      <c r="DEQ38" s="733"/>
      <c r="DER38" s="733"/>
      <c r="DES38" s="733"/>
      <c r="DET38" s="733"/>
      <c r="DEU38" s="733"/>
      <c r="DEV38" s="733"/>
      <c r="DEW38" s="733"/>
      <c r="DEX38" s="733"/>
      <c r="DEY38" s="733"/>
      <c r="DEZ38" s="733"/>
      <c r="DFA38" s="733"/>
      <c r="DFB38" s="733"/>
      <c r="DFC38" s="733"/>
      <c r="DFD38" s="733"/>
      <c r="DFE38" s="733"/>
      <c r="DFF38" s="733"/>
      <c r="DFG38" s="733"/>
      <c r="DFH38" s="733"/>
      <c r="DFI38" s="733"/>
      <c r="DFJ38" s="733"/>
      <c r="DFK38" s="733"/>
      <c r="DFL38" s="733"/>
      <c r="DFM38" s="733"/>
      <c r="DFN38" s="733"/>
      <c r="DFO38" s="733"/>
      <c r="DFP38" s="733"/>
      <c r="DFQ38" s="733"/>
      <c r="DFR38" s="733"/>
      <c r="DFS38" s="733"/>
      <c r="DFT38" s="733"/>
      <c r="DFU38" s="733"/>
      <c r="DFV38" s="733"/>
      <c r="DFW38" s="733"/>
      <c r="DFX38" s="733"/>
      <c r="DFY38" s="733"/>
      <c r="DFZ38" s="733"/>
      <c r="DGA38" s="733"/>
      <c r="DGB38" s="733"/>
      <c r="DGC38" s="733"/>
      <c r="DGD38" s="733"/>
      <c r="DGE38" s="733"/>
      <c r="DGF38" s="733"/>
      <c r="DGG38" s="733"/>
      <c r="DGH38" s="733"/>
      <c r="DGI38" s="733"/>
      <c r="DGJ38" s="733"/>
      <c r="DGK38" s="733"/>
      <c r="DGL38" s="733"/>
      <c r="DGM38" s="733"/>
      <c r="DGN38" s="733"/>
      <c r="DGO38" s="733"/>
      <c r="DGP38" s="733"/>
      <c r="DGQ38" s="733"/>
      <c r="DGR38" s="733"/>
      <c r="DGS38" s="733"/>
      <c r="DGT38" s="733"/>
      <c r="DGU38" s="733"/>
      <c r="DGV38" s="733"/>
      <c r="DGW38" s="733"/>
      <c r="DGX38" s="733"/>
      <c r="DGY38" s="733"/>
      <c r="DGZ38" s="733"/>
      <c r="DHA38" s="733"/>
      <c r="DHB38" s="733"/>
      <c r="DHC38" s="733"/>
      <c r="DHD38" s="733"/>
      <c r="DHE38" s="733"/>
      <c r="DHF38" s="733"/>
      <c r="DHG38" s="733"/>
      <c r="DHH38" s="733"/>
      <c r="DHI38" s="733"/>
      <c r="DHJ38" s="733"/>
      <c r="DHK38" s="733"/>
      <c r="DHL38" s="733"/>
      <c r="DHM38" s="733"/>
      <c r="DHN38" s="733"/>
      <c r="DHO38" s="733"/>
      <c r="DHP38" s="733"/>
      <c r="DHQ38" s="733"/>
      <c r="DHR38" s="733"/>
      <c r="DHS38" s="733"/>
      <c r="DHT38" s="733"/>
      <c r="DHU38" s="733"/>
      <c r="DHV38" s="733"/>
      <c r="DHW38" s="733"/>
      <c r="DHX38" s="733"/>
      <c r="DHY38" s="733"/>
      <c r="DHZ38" s="733"/>
      <c r="DIA38" s="733"/>
      <c r="DIB38" s="733"/>
      <c r="DIC38" s="733"/>
      <c r="DID38" s="733"/>
      <c r="DIE38" s="733"/>
      <c r="DIF38" s="733"/>
      <c r="DIG38" s="733"/>
      <c r="DIH38" s="733"/>
      <c r="DII38" s="733"/>
      <c r="DIJ38" s="733"/>
      <c r="DIK38" s="733"/>
      <c r="DIL38" s="733"/>
      <c r="DIM38" s="733"/>
      <c r="DIN38" s="733"/>
      <c r="DIO38" s="733"/>
      <c r="DIP38" s="733"/>
      <c r="DIQ38" s="733"/>
      <c r="DIR38" s="733"/>
      <c r="DIS38" s="733"/>
      <c r="DIT38" s="733"/>
      <c r="DIU38" s="733"/>
      <c r="DIV38" s="733"/>
      <c r="DIW38" s="733"/>
      <c r="DIX38" s="733"/>
      <c r="DIY38" s="733"/>
      <c r="DIZ38" s="733"/>
      <c r="DJA38" s="733"/>
      <c r="DJB38" s="733"/>
      <c r="DJC38" s="733"/>
      <c r="DJD38" s="733"/>
      <c r="DJE38" s="733"/>
      <c r="DJF38" s="733"/>
      <c r="DJG38" s="733"/>
      <c r="DJH38" s="733"/>
      <c r="DJI38" s="733"/>
      <c r="DJJ38" s="733"/>
      <c r="DJK38" s="733"/>
      <c r="DJL38" s="733"/>
      <c r="DJM38" s="733"/>
      <c r="DJN38" s="733"/>
      <c r="DJO38" s="733"/>
      <c r="DJP38" s="733"/>
      <c r="DJQ38" s="733"/>
      <c r="DJR38" s="733"/>
      <c r="DJS38" s="733"/>
      <c r="DJT38" s="733"/>
      <c r="DJU38" s="733"/>
      <c r="DJV38" s="733"/>
      <c r="DJW38" s="733"/>
      <c r="DJX38" s="733"/>
      <c r="DJY38" s="733"/>
      <c r="DJZ38" s="733"/>
      <c r="DKA38" s="733"/>
      <c r="DKB38" s="733"/>
      <c r="DKC38" s="733"/>
      <c r="DKD38" s="733"/>
      <c r="DKE38" s="733"/>
      <c r="DKF38" s="733"/>
      <c r="DKG38" s="733"/>
      <c r="DKH38" s="733"/>
      <c r="DKI38" s="733"/>
      <c r="DKJ38" s="733"/>
      <c r="DKK38" s="733"/>
      <c r="DKL38" s="733"/>
      <c r="DKM38" s="733"/>
      <c r="DKN38" s="733"/>
      <c r="DKO38" s="733"/>
      <c r="DKP38" s="733"/>
      <c r="DKQ38" s="733"/>
      <c r="DKR38" s="733"/>
      <c r="DKS38" s="733"/>
      <c r="DKT38" s="733"/>
      <c r="DKU38" s="733"/>
      <c r="DKV38" s="733"/>
      <c r="DKW38" s="733"/>
      <c r="DKX38" s="733"/>
      <c r="DKY38" s="733"/>
      <c r="DKZ38" s="733"/>
      <c r="DLA38" s="733"/>
      <c r="DLB38" s="733"/>
      <c r="DLC38" s="733"/>
      <c r="DLD38" s="733"/>
      <c r="DLE38" s="733"/>
      <c r="DLF38" s="733"/>
      <c r="DLG38" s="733"/>
      <c r="DLH38" s="733"/>
      <c r="DLI38" s="733"/>
      <c r="DLJ38" s="733"/>
      <c r="DLK38" s="733"/>
      <c r="DLL38" s="733"/>
      <c r="DLM38" s="733"/>
      <c r="DLN38" s="733"/>
      <c r="DLO38" s="733"/>
      <c r="DLP38" s="733"/>
      <c r="DLQ38" s="733"/>
      <c r="DLR38" s="733"/>
      <c r="DLS38" s="733"/>
      <c r="DLT38" s="733"/>
      <c r="DLU38" s="733"/>
      <c r="DLV38" s="733"/>
      <c r="DLW38" s="733"/>
      <c r="DLX38" s="733"/>
      <c r="DLY38" s="733"/>
      <c r="DLZ38" s="733"/>
      <c r="DMA38" s="733"/>
      <c r="DMB38" s="733"/>
      <c r="DMC38" s="733"/>
      <c r="DMD38" s="733"/>
      <c r="DME38" s="733"/>
      <c r="DMF38" s="733"/>
      <c r="DMG38" s="733"/>
      <c r="DMH38" s="733"/>
      <c r="DMI38" s="733"/>
      <c r="DMJ38" s="733"/>
      <c r="DMK38" s="733"/>
      <c r="DML38" s="733"/>
      <c r="DMM38" s="733"/>
      <c r="DMN38" s="733"/>
      <c r="DMO38" s="733"/>
      <c r="DMP38" s="733"/>
      <c r="DMQ38" s="733"/>
      <c r="DMR38" s="733"/>
      <c r="DMS38" s="733"/>
      <c r="DMT38" s="733"/>
      <c r="DMU38" s="733"/>
      <c r="DMV38" s="733"/>
      <c r="DMW38" s="733"/>
      <c r="DMX38" s="733"/>
      <c r="DMY38" s="733"/>
      <c r="DMZ38" s="733"/>
      <c r="DNA38" s="733"/>
      <c r="DNB38" s="733"/>
      <c r="DNC38" s="733"/>
      <c r="DND38" s="733"/>
      <c r="DNE38" s="733"/>
      <c r="DNF38" s="733"/>
      <c r="DNG38" s="733"/>
      <c r="DNH38" s="733"/>
      <c r="DNI38" s="733"/>
      <c r="DNJ38" s="733"/>
      <c r="DNK38" s="733"/>
      <c r="DNL38" s="733"/>
      <c r="DNM38" s="733"/>
      <c r="DNN38" s="733"/>
      <c r="DNO38" s="733"/>
      <c r="DNP38" s="733"/>
      <c r="DNQ38" s="733"/>
      <c r="DNR38" s="733"/>
      <c r="DNS38" s="733"/>
      <c r="DNT38" s="733"/>
      <c r="DNU38" s="733"/>
      <c r="DNV38" s="733"/>
      <c r="DNW38" s="733"/>
      <c r="DNX38" s="733"/>
      <c r="DNY38" s="733"/>
      <c r="DNZ38" s="733"/>
      <c r="DOA38" s="733"/>
      <c r="DOB38" s="733"/>
      <c r="DOC38" s="733"/>
      <c r="DOD38" s="733"/>
      <c r="DOE38" s="733"/>
      <c r="DOF38" s="733"/>
      <c r="DOG38" s="733"/>
      <c r="DOH38" s="733"/>
      <c r="DOI38" s="733"/>
      <c r="DOJ38" s="733"/>
      <c r="DOK38" s="733"/>
      <c r="DOL38" s="733"/>
      <c r="DOM38" s="733"/>
      <c r="DON38" s="733"/>
      <c r="DOO38" s="733"/>
      <c r="DOP38" s="733"/>
      <c r="DOQ38" s="733"/>
      <c r="DOR38" s="733"/>
      <c r="DOS38" s="733"/>
      <c r="DOT38" s="733"/>
      <c r="DOU38" s="733"/>
      <c r="DOV38" s="733"/>
      <c r="DOW38" s="733"/>
      <c r="DOX38" s="733"/>
      <c r="DOY38" s="733"/>
      <c r="DOZ38" s="733"/>
      <c r="DPA38" s="733"/>
      <c r="DPB38" s="733"/>
      <c r="DPC38" s="733"/>
      <c r="DPD38" s="733"/>
      <c r="DPE38" s="733"/>
      <c r="DPF38" s="733"/>
      <c r="DPG38" s="733"/>
      <c r="DPH38" s="733"/>
      <c r="DPI38" s="733"/>
      <c r="DPJ38" s="733"/>
      <c r="DPK38" s="733"/>
      <c r="DPL38" s="733"/>
      <c r="DPM38" s="733"/>
      <c r="DPN38" s="733"/>
      <c r="DPO38" s="733"/>
      <c r="DPP38" s="733"/>
      <c r="DPQ38" s="733"/>
      <c r="DPR38" s="733"/>
      <c r="DPS38" s="733"/>
      <c r="DPT38" s="733"/>
      <c r="DPU38" s="733"/>
      <c r="DPV38" s="733"/>
      <c r="DPW38" s="733"/>
      <c r="DPX38" s="733"/>
      <c r="DPY38" s="733"/>
      <c r="DPZ38" s="733"/>
      <c r="DQA38" s="733"/>
      <c r="DQB38" s="733"/>
      <c r="DQC38" s="733"/>
      <c r="DQD38" s="733"/>
      <c r="DQE38" s="733"/>
      <c r="DQF38" s="733"/>
      <c r="DQG38" s="733"/>
      <c r="DQH38" s="733"/>
      <c r="DQI38" s="733"/>
      <c r="DQJ38" s="733"/>
      <c r="DQK38" s="733"/>
      <c r="DQL38" s="733"/>
      <c r="DQM38" s="733"/>
      <c r="DQN38" s="733"/>
      <c r="DQO38" s="733"/>
      <c r="DQP38" s="733"/>
      <c r="DQQ38" s="733"/>
      <c r="DQR38" s="733"/>
      <c r="DQS38" s="733"/>
      <c r="DQT38" s="733"/>
      <c r="DQU38" s="733"/>
      <c r="DQV38" s="733"/>
      <c r="DQW38" s="733"/>
      <c r="DQX38" s="733"/>
      <c r="DQY38" s="733"/>
      <c r="DQZ38" s="733"/>
      <c r="DRA38" s="733"/>
      <c r="DRB38" s="733"/>
      <c r="DRC38" s="733"/>
      <c r="DRD38" s="733"/>
      <c r="DRE38" s="733"/>
      <c r="DRF38" s="733"/>
      <c r="DRG38" s="733"/>
      <c r="DRH38" s="733"/>
      <c r="DRI38" s="733"/>
      <c r="DRJ38" s="733"/>
      <c r="DRK38" s="733"/>
      <c r="DRL38" s="733"/>
      <c r="DRM38" s="733"/>
      <c r="DRN38" s="733"/>
      <c r="DRO38" s="733"/>
      <c r="DRP38" s="733"/>
      <c r="DRQ38" s="733"/>
      <c r="DRR38" s="733"/>
      <c r="DRS38" s="733"/>
      <c r="DRT38" s="733"/>
      <c r="DRU38" s="733"/>
      <c r="DRV38" s="733"/>
      <c r="DRW38" s="733"/>
      <c r="DRX38" s="733"/>
      <c r="DRY38" s="733"/>
      <c r="DRZ38" s="733"/>
      <c r="DSA38" s="733"/>
      <c r="DSB38" s="733"/>
      <c r="DSC38" s="733"/>
      <c r="DSD38" s="733"/>
      <c r="DSE38" s="733"/>
      <c r="DSF38" s="733"/>
      <c r="DSG38" s="733"/>
      <c r="DSH38" s="733"/>
      <c r="DSI38" s="733"/>
      <c r="DSJ38" s="733"/>
      <c r="DSK38" s="733"/>
      <c r="DSL38" s="733"/>
      <c r="DSM38" s="733"/>
      <c r="DSN38" s="733"/>
      <c r="DSO38" s="733"/>
      <c r="DSP38" s="733"/>
      <c r="DSQ38" s="733"/>
      <c r="DSR38" s="733"/>
      <c r="DSS38" s="733"/>
      <c r="DST38" s="733"/>
      <c r="DSU38" s="733"/>
      <c r="DSV38" s="733"/>
      <c r="DSW38" s="733"/>
      <c r="DSX38" s="733"/>
      <c r="DSY38" s="733"/>
      <c r="DSZ38" s="733"/>
      <c r="DTA38" s="733"/>
      <c r="DTB38" s="733"/>
      <c r="DTC38" s="733"/>
      <c r="DTD38" s="733"/>
      <c r="DTE38" s="733"/>
      <c r="DTF38" s="733"/>
      <c r="DTG38" s="733"/>
      <c r="DTH38" s="733"/>
      <c r="DTI38" s="733"/>
      <c r="DTJ38" s="733"/>
      <c r="DTK38" s="733"/>
      <c r="DTL38" s="733"/>
      <c r="DTM38" s="733"/>
      <c r="DTN38" s="733"/>
      <c r="DTO38" s="733"/>
      <c r="DTP38" s="733"/>
      <c r="DTQ38" s="733"/>
      <c r="DTR38" s="733"/>
      <c r="DTS38" s="733"/>
      <c r="DTT38" s="733"/>
      <c r="DTU38" s="733"/>
      <c r="DTV38" s="733"/>
      <c r="DTW38" s="733"/>
      <c r="DTX38" s="733"/>
      <c r="DTY38" s="733"/>
      <c r="DTZ38" s="733"/>
      <c r="DUA38" s="733"/>
      <c r="DUB38" s="733"/>
      <c r="DUC38" s="733"/>
      <c r="DUD38" s="733"/>
      <c r="DUE38" s="733"/>
      <c r="DUF38" s="733"/>
      <c r="DUG38" s="733"/>
      <c r="DUH38" s="733"/>
      <c r="DUI38" s="733"/>
      <c r="DUJ38" s="733"/>
      <c r="DUK38" s="733"/>
      <c r="DUL38" s="733"/>
      <c r="DUM38" s="733"/>
      <c r="DUN38" s="733"/>
      <c r="DUO38" s="733"/>
      <c r="DUP38" s="733"/>
      <c r="DUQ38" s="733"/>
      <c r="DUR38" s="733"/>
      <c r="DUS38" s="733"/>
      <c r="DUT38" s="733"/>
      <c r="DUU38" s="733"/>
      <c r="DUV38" s="733"/>
      <c r="DUW38" s="733"/>
      <c r="DUX38" s="733"/>
      <c r="DUY38" s="733"/>
      <c r="DUZ38" s="733"/>
      <c r="DVA38" s="733"/>
      <c r="DVB38" s="733"/>
      <c r="DVC38" s="733"/>
      <c r="DVD38" s="733"/>
      <c r="DVE38" s="733"/>
      <c r="DVF38" s="733"/>
      <c r="DVG38" s="733"/>
      <c r="DVH38" s="733"/>
      <c r="DVI38" s="733"/>
      <c r="DVJ38" s="733"/>
      <c r="DVK38" s="733"/>
      <c r="DVL38" s="733"/>
      <c r="DVM38" s="733"/>
      <c r="DVN38" s="733"/>
      <c r="DVO38" s="733"/>
      <c r="DVP38" s="733"/>
      <c r="DVQ38" s="733"/>
      <c r="DVR38" s="733"/>
      <c r="DVS38" s="733"/>
      <c r="DVT38" s="733"/>
      <c r="DVU38" s="733"/>
      <c r="DVV38" s="733"/>
      <c r="DVW38" s="733"/>
      <c r="DVX38" s="733"/>
      <c r="DVY38" s="733"/>
      <c r="DVZ38" s="733"/>
      <c r="DWA38" s="733"/>
      <c r="DWB38" s="733"/>
      <c r="DWC38" s="733"/>
      <c r="DWD38" s="733"/>
      <c r="DWE38" s="733"/>
      <c r="DWF38" s="733"/>
      <c r="DWG38" s="733"/>
      <c r="DWH38" s="733"/>
      <c r="DWI38" s="733"/>
      <c r="DWJ38" s="733"/>
      <c r="DWK38" s="733"/>
      <c r="DWL38" s="733"/>
      <c r="DWM38" s="733"/>
      <c r="DWN38" s="733"/>
      <c r="DWO38" s="733"/>
      <c r="DWP38" s="733"/>
      <c r="DWQ38" s="733"/>
      <c r="DWR38" s="733"/>
      <c r="DWS38" s="733"/>
      <c r="DWT38" s="733"/>
      <c r="DWU38" s="733"/>
      <c r="DWV38" s="733"/>
      <c r="DWW38" s="733"/>
      <c r="DWX38" s="733"/>
      <c r="DWY38" s="733"/>
      <c r="DWZ38" s="733"/>
      <c r="DXA38" s="733"/>
      <c r="DXB38" s="733"/>
      <c r="DXC38" s="733"/>
      <c r="DXD38" s="733"/>
      <c r="DXE38" s="733"/>
      <c r="DXF38" s="733"/>
      <c r="DXG38" s="733"/>
      <c r="DXH38" s="733"/>
      <c r="DXI38" s="733"/>
      <c r="DXJ38" s="733"/>
      <c r="DXK38" s="733"/>
      <c r="DXL38" s="733"/>
      <c r="DXM38" s="733"/>
      <c r="DXN38" s="733"/>
      <c r="DXO38" s="733"/>
      <c r="DXP38" s="733"/>
      <c r="DXQ38" s="733"/>
      <c r="DXR38" s="733"/>
      <c r="DXS38" s="733"/>
      <c r="DXT38" s="733"/>
      <c r="DXU38" s="733"/>
      <c r="DXV38" s="733"/>
      <c r="DXW38" s="733"/>
      <c r="DXX38" s="733"/>
      <c r="DXY38" s="733"/>
      <c r="DXZ38" s="733"/>
      <c r="DYA38" s="733"/>
      <c r="DYB38" s="733"/>
      <c r="DYC38" s="733"/>
      <c r="DYD38" s="733"/>
      <c r="DYE38" s="733"/>
      <c r="DYF38" s="733"/>
      <c r="DYG38" s="733"/>
      <c r="DYH38" s="733"/>
      <c r="DYI38" s="733"/>
      <c r="DYJ38" s="733"/>
      <c r="DYK38" s="733"/>
      <c r="DYL38" s="733"/>
      <c r="DYM38" s="733"/>
      <c r="DYN38" s="733"/>
      <c r="DYO38" s="733"/>
      <c r="DYP38" s="733"/>
      <c r="DYQ38" s="733"/>
      <c r="DYR38" s="733"/>
      <c r="DYS38" s="733"/>
      <c r="DYT38" s="733"/>
      <c r="DYU38" s="733"/>
      <c r="DYV38" s="733"/>
      <c r="DYW38" s="733"/>
      <c r="DYX38" s="733"/>
      <c r="DYY38" s="733"/>
      <c r="DYZ38" s="733"/>
      <c r="DZA38" s="733"/>
      <c r="DZB38" s="733"/>
      <c r="DZC38" s="733"/>
      <c r="DZD38" s="733"/>
      <c r="DZE38" s="733"/>
      <c r="DZF38" s="733"/>
      <c r="DZG38" s="733"/>
      <c r="DZH38" s="733"/>
      <c r="DZI38" s="733"/>
      <c r="DZJ38" s="733"/>
      <c r="DZK38" s="733"/>
      <c r="DZL38" s="733"/>
      <c r="DZM38" s="733"/>
      <c r="DZN38" s="733"/>
      <c r="DZO38" s="733"/>
      <c r="DZP38" s="733"/>
      <c r="DZQ38" s="733"/>
      <c r="DZR38" s="733"/>
      <c r="DZS38" s="733"/>
      <c r="DZT38" s="733"/>
      <c r="DZU38" s="733"/>
      <c r="DZV38" s="733"/>
      <c r="DZW38" s="733"/>
      <c r="DZX38" s="733"/>
      <c r="DZY38" s="733"/>
      <c r="DZZ38" s="733"/>
      <c r="EAA38" s="733"/>
      <c r="EAB38" s="733"/>
      <c r="EAC38" s="733"/>
      <c r="EAD38" s="733"/>
      <c r="EAE38" s="733"/>
      <c r="EAF38" s="733"/>
      <c r="EAG38" s="733"/>
      <c r="EAH38" s="733"/>
      <c r="EAI38" s="733"/>
      <c r="EAJ38" s="733"/>
      <c r="EAK38" s="733"/>
      <c r="EAL38" s="733"/>
      <c r="EAM38" s="733"/>
      <c r="EAN38" s="733"/>
      <c r="EAO38" s="733"/>
      <c r="EAP38" s="733"/>
      <c r="EAQ38" s="733"/>
      <c r="EAR38" s="733"/>
      <c r="EAS38" s="733"/>
      <c r="EAT38" s="733"/>
      <c r="EAU38" s="733"/>
      <c r="EAV38" s="733"/>
      <c r="EAW38" s="733"/>
      <c r="EAX38" s="733"/>
      <c r="EAY38" s="733"/>
      <c r="EAZ38" s="733"/>
      <c r="EBA38" s="733"/>
      <c r="EBB38" s="733"/>
      <c r="EBC38" s="733"/>
      <c r="EBD38" s="733"/>
      <c r="EBE38" s="733"/>
      <c r="EBF38" s="733"/>
      <c r="EBG38" s="733"/>
      <c r="EBH38" s="733"/>
      <c r="EBI38" s="733"/>
      <c r="EBJ38" s="733"/>
      <c r="EBK38" s="733"/>
      <c r="EBL38" s="733"/>
      <c r="EBM38" s="733"/>
      <c r="EBN38" s="733"/>
      <c r="EBO38" s="733"/>
      <c r="EBP38" s="733"/>
      <c r="EBQ38" s="733"/>
      <c r="EBR38" s="733"/>
      <c r="EBS38" s="733"/>
      <c r="EBT38" s="733"/>
      <c r="EBU38" s="733"/>
      <c r="EBV38" s="733"/>
      <c r="EBW38" s="733"/>
      <c r="EBX38" s="733"/>
      <c r="EBY38" s="733"/>
      <c r="EBZ38" s="733"/>
      <c r="ECA38" s="733"/>
      <c r="ECB38" s="733"/>
      <c r="ECC38" s="733"/>
      <c r="ECD38" s="733"/>
      <c r="ECE38" s="733"/>
      <c r="ECF38" s="733"/>
      <c r="ECG38" s="733"/>
      <c r="ECH38" s="733"/>
      <c r="ECI38" s="733"/>
      <c r="ECJ38" s="733"/>
      <c r="ECK38" s="733"/>
      <c r="ECL38" s="733"/>
      <c r="ECM38" s="733"/>
      <c r="ECN38" s="733"/>
      <c r="ECO38" s="733"/>
      <c r="ECP38" s="733"/>
      <c r="ECQ38" s="733"/>
      <c r="ECR38" s="733"/>
      <c r="ECS38" s="733"/>
      <c r="ECT38" s="733"/>
      <c r="ECU38" s="733"/>
      <c r="ECV38" s="733"/>
      <c r="ECW38" s="733"/>
      <c r="ECX38" s="733"/>
      <c r="ECY38" s="733"/>
      <c r="ECZ38" s="733"/>
      <c r="EDA38" s="733"/>
      <c r="EDB38" s="733"/>
      <c r="EDC38" s="733"/>
      <c r="EDD38" s="733"/>
      <c r="EDE38" s="733"/>
      <c r="EDF38" s="733"/>
      <c r="EDG38" s="733"/>
      <c r="EDH38" s="733"/>
      <c r="EDI38" s="733"/>
      <c r="EDJ38" s="733"/>
      <c r="EDK38" s="733"/>
      <c r="EDL38" s="733"/>
      <c r="EDM38" s="733"/>
      <c r="EDN38" s="733"/>
      <c r="EDO38" s="733"/>
      <c r="EDP38" s="733"/>
      <c r="EDQ38" s="733"/>
      <c r="EDR38" s="733"/>
      <c r="EDS38" s="733"/>
      <c r="EDT38" s="733"/>
      <c r="EDU38" s="733"/>
      <c r="EDV38" s="733"/>
      <c r="EDW38" s="733"/>
      <c r="EDX38" s="733"/>
      <c r="EDY38" s="733"/>
      <c r="EDZ38" s="733"/>
      <c r="EEA38" s="733"/>
      <c r="EEB38" s="733"/>
      <c r="EEC38" s="733"/>
      <c r="EED38" s="733"/>
      <c r="EEE38" s="733"/>
      <c r="EEF38" s="733"/>
      <c r="EEG38" s="733"/>
      <c r="EEH38" s="733"/>
      <c r="EEI38" s="733"/>
      <c r="EEJ38" s="733"/>
      <c r="EEK38" s="733"/>
      <c r="EEL38" s="733"/>
      <c r="EEM38" s="733"/>
      <c r="EEN38" s="733"/>
      <c r="EEO38" s="733"/>
      <c r="EEP38" s="733"/>
      <c r="EEQ38" s="733"/>
      <c r="EER38" s="733"/>
      <c r="EES38" s="733"/>
      <c r="EET38" s="733"/>
      <c r="EEU38" s="733"/>
      <c r="EEV38" s="733"/>
      <c r="EEW38" s="733"/>
      <c r="EEX38" s="733"/>
      <c r="EEY38" s="733"/>
      <c r="EEZ38" s="733"/>
      <c r="EFA38" s="733"/>
      <c r="EFB38" s="733"/>
      <c r="EFC38" s="733"/>
      <c r="EFD38" s="733"/>
      <c r="EFE38" s="733"/>
      <c r="EFF38" s="733"/>
      <c r="EFG38" s="733"/>
      <c r="EFH38" s="733"/>
      <c r="EFI38" s="733"/>
      <c r="EFJ38" s="733"/>
      <c r="EFK38" s="733"/>
      <c r="EFL38" s="733"/>
      <c r="EFM38" s="733"/>
      <c r="EFN38" s="733"/>
      <c r="EFO38" s="733"/>
      <c r="EFP38" s="733"/>
      <c r="EFQ38" s="733"/>
      <c r="EFR38" s="733"/>
      <c r="EFS38" s="733"/>
      <c r="EFT38" s="733"/>
      <c r="EFU38" s="733"/>
      <c r="EFV38" s="733"/>
      <c r="EFW38" s="733"/>
      <c r="EFX38" s="733"/>
      <c r="EFY38" s="733"/>
      <c r="EFZ38" s="733"/>
      <c r="EGA38" s="733"/>
      <c r="EGB38" s="733"/>
      <c r="EGC38" s="733"/>
      <c r="EGD38" s="733"/>
      <c r="EGE38" s="733"/>
      <c r="EGF38" s="733"/>
      <c r="EGG38" s="733"/>
      <c r="EGH38" s="733"/>
      <c r="EGI38" s="733"/>
      <c r="EGJ38" s="733"/>
      <c r="EGK38" s="733"/>
      <c r="EGL38" s="733"/>
      <c r="EGM38" s="733"/>
      <c r="EGN38" s="733"/>
      <c r="EGO38" s="733"/>
      <c r="EGP38" s="733"/>
      <c r="EGQ38" s="733"/>
      <c r="EGR38" s="733"/>
      <c r="EGS38" s="733"/>
      <c r="EGT38" s="733"/>
      <c r="EGU38" s="733"/>
      <c r="EGV38" s="733"/>
      <c r="EGW38" s="733"/>
      <c r="EGX38" s="733"/>
      <c r="EGY38" s="733"/>
      <c r="EGZ38" s="733"/>
      <c r="EHA38" s="733"/>
      <c r="EHB38" s="733"/>
      <c r="EHC38" s="733"/>
      <c r="EHD38" s="733"/>
      <c r="EHE38" s="733"/>
      <c r="EHF38" s="733"/>
      <c r="EHG38" s="733"/>
      <c r="EHH38" s="733"/>
      <c r="EHI38" s="733"/>
      <c r="EHJ38" s="733"/>
      <c r="EHK38" s="733"/>
      <c r="EHL38" s="733"/>
      <c r="EHM38" s="733"/>
      <c r="EHN38" s="733"/>
      <c r="EHO38" s="733"/>
      <c r="EHP38" s="733"/>
      <c r="EHQ38" s="733"/>
      <c r="EHR38" s="733"/>
      <c r="EHS38" s="733"/>
      <c r="EHT38" s="733"/>
      <c r="EHU38" s="733"/>
      <c r="EHV38" s="733"/>
      <c r="EHW38" s="733"/>
      <c r="EHX38" s="733"/>
      <c r="EHY38" s="733"/>
      <c r="EHZ38" s="733"/>
      <c r="EIA38" s="733"/>
      <c r="EIB38" s="733"/>
      <c r="EIC38" s="733"/>
      <c r="EID38" s="733"/>
      <c r="EIE38" s="733"/>
      <c r="EIF38" s="733"/>
      <c r="EIG38" s="733"/>
      <c r="EIH38" s="733"/>
      <c r="EII38" s="733"/>
      <c r="EIJ38" s="733"/>
      <c r="EIK38" s="733"/>
      <c r="EIL38" s="733"/>
      <c r="EIM38" s="733"/>
      <c r="EIN38" s="733"/>
      <c r="EIO38" s="733"/>
      <c r="EIP38" s="733"/>
      <c r="EIQ38" s="733"/>
      <c r="EIR38" s="733"/>
      <c r="EIS38" s="733"/>
      <c r="EIT38" s="733"/>
      <c r="EIU38" s="733"/>
      <c r="EIV38" s="733"/>
      <c r="EIW38" s="733"/>
      <c r="EIX38" s="733"/>
      <c r="EIY38" s="733"/>
      <c r="EIZ38" s="733"/>
      <c r="EJA38" s="733"/>
      <c r="EJB38" s="733"/>
      <c r="EJC38" s="733"/>
      <c r="EJD38" s="733"/>
      <c r="EJE38" s="733"/>
      <c r="EJF38" s="733"/>
      <c r="EJG38" s="733"/>
      <c r="EJH38" s="733"/>
      <c r="EJI38" s="733"/>
      <c r="EJJ38" s="733"/>
      <c r="EJK38" s="733"/>
      <c r="EJL38" s="733"/>
      <c r="EJM38" s="733"/>
      <c r="EJN38" s="733"/>
      <c r="EJO38" s="733"/>
      <c r="EJP38" s="733"/>
      <c r="EJQ38" s="733"/>
      <c r="EJR38" s="733"/>
      <c r="EJS38" s="733"/>
      <c r="EJT38" s="733"/>
      <c r="EJU38" s="733"/>
      <c r="EJV38" s="733"/>
      <c r="EJW38" s="733"/>
      <c r="EJX38" s="733"/>
      <c r="EJY38" s="733"/>
      <c r="EJZ38" s="733"/>
      <c r="EKA38" s="733"/>
      <c r="EKB38" s="733"/>
      <c r="EKC38" s="733"/>
      <c r="EKD38" s="733"/>
      <c r="EKE38" s="733"/>
      <c r="EKF38" s="733"/>
      <c r="EKG38" s="733"/>
      <c r="EKH38" s="733"/>
      <c r="EKI38" s="733"/>
      <c r="EKJ38" s="733"/>
      <c r="EKK38" s="733"/>
      <c r="EKL38" s="733"/>
      <c r="EKM38" s="733"/>
      <c r="EKN38" s="733"/>
      <c r="EKO38" s="733"/>
      <c r="EKP38" s="733"/>
      <c r="EKQ38" s="733"/>
      <c r="EKR38" s="733"/>
      <c r="EKS38" s="733"/>
      <c r="EKT38" s="733"/>
      <c r="EKU38" s="733"/>
      <c r="EKV38" s="733"/>
      <c r="EKW38" s="733"/>
      <c r="EKX38" s="733"/>
      <c r="EKY38" s="733"/>
      <c r="EKZ38" s="733"/>
      <c r="ELA38" s="733"/>
      <c r="ELB38" s="733"/>
      <c r="ELC38" s="733"/>
      <c r="ELD38" s="733"/>
      <c r="ELE38" s="733"/>
      <c r="ELF38" s="733"/>
      <c r="ELG38" s="733"/>
      <c r="ELH38" s="733"/>
      <c r="ELI38" s="733"/>
      <c r="ELJ38" s="733"/>
      <c r="ELK38" s="733"/>
      <c r="ELL38" s="733"/>
      <c r="ELM38" s="733"/>
      <c r="ELN38" s="733"/>
      <c r="ELO38" s="733"/>
      <c r="ELP38" s="733"/>
      <c r="ELQ38" s="733"/>
      <c r="ELR38" s="733"/>
      <c r="ELS38" s="733"/>
      <c r="ELT38" s="733"/>
      <c r="ELU38" s="733"/>
      <c r="ELV38" s="733"/>
      <c r="ELW38" s="733"/>
      <c r="ELX38" s="733"/>
      <c r="ELY38" s="733"/>
      <c r="ELZ38" s="733"/>
      <c r="EMA38" s="733"/>
      <c r="EMB38" s="733"/>
      <c r="EMC38" s="733"/>
      <c r="EMD38" s="733"/>
      <c r="EME38" s="733"/>
      <c r="EMF38" s="733"/>
      <c r="EMG38" s="733"/>
      <c r="EMH38" s="733"/>
      <c r="EMI38" s="733"/>
      <c r="EMJ38" s="733"/>
      <c r="EMK38" s="733"/>
      <c r="EML38" s="733"/>
      <c r="EMM38" s="733"/>
      <c r="EMN38" s="733"/>
      <c r="EMO38" s="733"/>
      <c r="EMP38" s="733"/>
      <c r="EMQ38" s="733"/>
      <c r="EMR38" s="733"/>
      <c r="EMS38" s="733"/>
      <c r="EMT38" s="733"/>
      <c r="EMU38" s="733"/>
      <c r="EMV38" s="733"/>
      <c r="EMW38" s="733"/>
      <c r="EMX38" s="733"/>
      <c r="EMY38" s="733"/>
      <c r="EMZ38" s="733"/>
      <c r="ENA38" s="733"/>
      <c r="ENB38" s="733"/>
      <c r="ENC38" s="733"/>
      <c r="END38" s="733"/>
      <c r="ENE38" s="733"/>
      <c r="ENF38" s="733"/>
      <c r="ENG38" s="733"/>
      <c r="ENH38" s="733"/>
      <c r="ENI38" s="733"/>
      <c r="ENJ38" s="733"/>
      <c r="ENK38" s="733"/>
      <c r="ENL38" s="733"/>
      <c r="ENM38" s="733"/>
      <c r="ENN38" s="733"/>
      <c r="ENO38" s="733"/>
      <c r="ENP38" s="733"/>
      <c r="ENQ38" s="733"/>
      <c r="ENR38" s="733"/>
      <c r="ENS38" s="733"/>
      <c r="ENT38" s="733"/>
      <c r="ENU38" s="733"/>
      <c r="ENV38" s="733"/>
      <c r="ENW38" s="733"/>
      <c r="ENX38" s="733"/>
      <c r="ENY38" s="733"/>
      <c r="ENZ38" s="733"/>
      <c r="EOA38" s="733"/>
      <c r="EOB38" s="733"/>
      <c r="EOC38" s="733"/>
      <c r="EOD38" s="733"/>
      <c r="EOE38" s="733"/>
      <c r="EOF38" s="733"/>
      <c r="EOG38" s="733"/>
      <c r="EOH38" s="733"/>
      <c r="EOI38" s="733"/>
      <c r="EOJ38" s="733"/>
      <c r="EOK38" s="733"/>
      <c r="EOL38" s="733"/>
      <c r="EOM38" s="733"/>
      <c r="EON38" s="733"/>
      <c r="EOO38" s="733"/>
      <c r="EOP38" s="733"/>
      <c r="EOQ38" s="733"/>
      <c r="EOR38" s="733"/>
      <c r="EOS38" s="733"/>
      <c r="EOT38" s="733"/>
      <c r="EOU38" s="733"/>
      <c r="EOV38" s="733"/>
      <c r="EOW38" s="733"/>
      <c r="EOX38" s="733"/>
      <c r="EOY38" s="733"/>
      <c r="EOZ38" s="733"/>
      <c r="EPA38" s="733"/>
      <c r="EPB38" s="733"/>
      <c r="EPC38" s="733"/>
      <c r="EPD38" s="733"/>
      <c r="EPE38" s="733"/>
      <c r="EPF38" s="733"/>
      <c r="EPG38" s="733"/>
      <c r="EPH38" s="733"/>
      <c r="EPI38" s="733"/>
      <c r="EPJ38" s="733"/>
      <c r="EPK38" s="733"/>
      <c r="EPL38" s="733"/>
      <c r="EPM38" s="733"/>
      <c r="EPN38" s="733"/>
      <c r="EPO38" s="733"/>
      <c r="EPP38" s="733"/>
      <c r="EPQ38" s="733"/>
      <c r="EPR38" s="733"/>
      <c r="EPS38" s="733"/>
      <c r="EPT38" s="733"/>
      <c r="EPU38" s="733"/>
      <c r="EPV38" s="733"/>
      <c r="EPW38" s="733"/>
      <c r="EPX38" s="733"/>
      <c r="EPY38" s="733"/>
      <c r="EPZ38" s="733"/>
      <c r="EQA38" s="733"/>
      <c r="EQB38" s="733"/>
      <c r="EQC38" s="733"/>
      <c r="EQD38" s="733"/>
      <c r="EQE38" s="733"/>
      <c r="EQF38" s="733"/>
      <c r="EQG38" s="733"/>
      <c r="EQH38" s="733"/>
      <c r="EQI38" s="733"/>
      <c r="EQJ38" s="733"/>
      <c r="EQK38" s="733"/>
      <c r="EQL38" s="733"/>
      <c r="EQM38" s="733"/>
      <c r="EQN38" s="733"/>
      <c r="EQO38" s="733"/>
      <c r="EQP38" s="733"/>
      <c r="EQQ38" s="733"/>
      <c r="EQR38" s="733"/>
      <c r="EQS38" s="733"/>
      <c r="EQT38" s="733"/>
      <c r="EQU38" s="733"/>
      <c r="EQV38" s="733"/>
      <c r="EQW38" s="733"/>
      <c r="EQX38" s="733"/>
      <c r="EQY38" s="733"/>
      <c r="EQZ38" s="733"/>
      <c r="ERA38" s="733"/>
      <c r="ERB38" s="733"/>
      <c r="ERC38" s="733"/>
      <c r="ERD38" s="733"/>
      <c r="ERE38" s="733"/>
      <c r="ERF38" s="733"/>
      <c r="ERG38" s="733"/>
      <c r="ERH38" s="733"/>
      <c r="ERI38" s="733"/>
      <c r="ERJ38" s="733"/>
      <c r="ERK38" s="733"/>
      <c r="ERL38" s="733"/>
      <c r="ERM38" s="733"/>
      <c r="ERN38" s="733"/>
      <c r="ERO38" s="733"/>
      <c r="ERP38" s="733"/>
      <c r="ERQ38" s="733"/>
      <c r="ERR38" s="733"/>
      <c r="ERS38" s="733"/>
      <c r="ERT38" s="733"/>
      <c r="ERU38" s="733"/>
      <c r="ERV38" s="733"/>
      <c r="ERW38" s="733"/>
      <c r="ERX38" s="733"/>
      <c r="ERY38" s="733"/>
      <c r="ERZ38" s="733"/>
      <c r="ESA38" s="733"/>
      <c r="ESB38" s="733"/>
      <c r="ESC38" s="733"/>
      <c r="ESD38" s="733"/>
      <c r="ESE38" s="733"/>
      <c r="ESF38" s="733"/>
      <c r="ESG38" s="733"/>
      <c r="ESH38" s="733"/>
      <c r="ESI38" s="733"/>
      <c r="ESJ38" s="733"/>
      <c r="ESK38" s="733"/>
      <c r="ESL38" s="733"/>
      <c r="ESM38" s="733"/>
      <c r="ESN38" s="733"/>
      <c r="ESO38" s="733"/>
      <c r="ESP38" s="733"/>
      <c r="ESQ38" s="733"/>
      <c r="ESR38" s="733"/>
      <c r="ESS38" s="733"/>
      <c r="EST38" s="733"/>
      <c r="ESU38" s="733"/>
      <c r="ESV38" s="733"/>
      <c r="ESW38" s="733"/>
      <c r="ESX38" s="733"/>
      <c r="ESY38" s="733"/>
      <c r="ESZ38" s="733"/>
      <c r="ETA38" s="733"/>
      <c r="ETB38" s="733"/>
      <c r="ETC38" s="733"/>
      <c r="ETD38" s="733"/>
      <c r="ETE38" s="733"/>
      <c r="ETF38" s="733"/>
      <c r="ETG38" s="733"/>
      <c r="ETH38" s="733"/>
      <c r="ETI38" s="733"/>
      <c r="ETJ38" s="733"/>
      <c r="ETK38" s="733"/>
      <c r="ETL38" s="733"/>
      <c r="ETM38" s="733"/>
      <c r="ETN38" s="733"/>
      <c r="ETO38" s="733"/>
      <c r="ETP38" s="733"/>
      <c r="ETQ38" s="733"/>
      <c r="ETR38" s="733"/>
      <c r="ETS38" s="733"/>
      <c r="ETT38" s="733"/>
      <c r="ETU38" s="733"/>
      <c r="ETV38" s="733"/>
      <c r="ETW38" s="733"/>
      <c r="ETX38" s="733"/>
      <c r="ETY38" s="733"/>
      <c r="ETZ38" s="733"/>
      <c r="EUA38" s="733"/>
      <c r="EUB38" s="733"/>
      <c r="EUC38" s="733"/>
      <c r="EUD38" s="733"/>
      <c r="EUE38" s="733"/>
      <c r="EUF38" s="733"/>
      <c r="EUG38" s="733"/>
      <c r="EUH38" s="733"/>
      <c r="EUI38" s="733"/>
      <c r="EUJ38" s="733"/>
      <c r="EUK38" s="733"/>
      <c r="EUL38" s="733"/>
      <c r="EUM38" s="733"/>
      <c r="EUN38" s="733"/>
      <c r="EUO38" s="733"/>
      <c r="EUP38" s="733"/>
      <c r="EUQ38" s="733"/>
      <c r="EUR38" s="733"/>
      <c r="EUS38" s="733"/>
      <c r="EUT38" s="733"/>
      <c r="EUU38" s="733"/>
      <c r="EUV38" s="733"/>
      <c r="EUW38" s="733"/>
      <c r="EUX38" s="733"/>
      <c r="EUY38" s="733"/>
      <c r="EUZ38" s="733"/>
      <c r="EVA38" s="733"/>
      <c r="EVB38" s="733"/>
      <c r="EVC38" s="733"/>
      <c r="EVD38" s="733"/>
      <c r="EVE38" s="733"/>
      <c r="EVF38" s="733"/>
      <c r="EVG38" s="733"/>
      <c r="EVH38" s="733"/>
      <c r="EVI38" s="733"/>
      <c r="EVJ38" s="733"/>
      <c r="EVK38" s="733"/>
      <c r="EVL38" s="733"/>
      <c r="EVM38" s="733"/>
      <c r="EVN38" s="733"/>
      <c r="EVO38" s="733"/>
      <c r="EVP38" s="733"/>
      <c r="EVQ38" s="733"/>
      <c r="EVR38" s="733"/>
      <c r="EVS38" s="733"/>
      <c r="EVT38" s="733"/>
      <c r="EVU38" s="733"/>
      <c r="EVV38" s="733"/>
      <c r="EVW38" s="733"/>
      <c r="EVX38" s="733"/>
      <c r="EVY38" s="733"/>
      <c r="EVZ38" s="733"/>
      <c r="EWA38" s="733"/>
      <c r="EWB38" s="733"/>
      <c r="EWC38" s="733"/>
      <c r="EWD38" s="733"/>
      <c r="EWE38" s="733"/>
      <c r="EWF38" s="733"/>
      <c r="EWG38" s="733"/>
      <c r="EWH38" s="733"/>
      <c r="EWI38" s="733"/>
      <c r="EWJ38" s="733"/>
      <c r="EWK38" s="733"/>
      <c r="EWL38" s="733"/>
      <c r="EWM38" s="733"/>
      <c r="EWN38" s="733"/>
      <c r="EWO38" s="733"/>
      <c r="EWP38" s="733"/>
      <c r="EWQ38" s="733"/>
      <c r="EWR38" s="733"/>
      <c r="EWS38" s="733"/>
      <c r="EWT38" s="733"/>
      <c r="EWU38" s="733"/>
      <c r="EWV38" s="733"/>
      <c r="EWW38" s="733"/>
      <c r="EWX38" s="733"/>
      <c r="EWY38" s="733"/>
      <c r="EWZ38" s="733"/>
      <c r="EXA38" s="733"/>
      <c r="EXB38" s="733"/>
      <c r="EXC38" s="733"/>
      <c r="EXD38" s="733"/>
      <c r="EXE38" s="733"/>
      <c r="EXF38" s="733"/>
      <c r="EXG38" s="733"/>
      <c r="EXH38" s="733"/>
      <c r="EXI38" s="733"/>
      <c r="EXJ38" s="733"/>
      <c r="EXK38" s="733"/>
      <c r="EXL38" s="733"/>
      <c r="EXM38" s="733"/>
      <c r="EXN38" s="733"/>
      <c r="EXO38" s="733"/>
      <c r="EXP38" s="733"/>
      <c r="EXQ38" s="733"/>
      <c r="EXR38" s="733"/>
      <c r="EXS38" s="733"/>
      <c r="EXT38" s="733"/>
      <c r="EXU38" s="733"/>
      <c r="EXV38" s="733"/>
      <c r="EXW38" s="733"/>
      <c r="EXX38" s="733"/>
      <c r="EXY38" s="733"/>
      <c r="EXZ38" s="733"/>
      <c r="EYA38" s="733"/>
      <c r="EYB38" s="733"/>
      <c r="EYC38" s="733"/>
      <c r="EYD38" s="733"/>
      <c r="EYE38" s="733"/>
      <c r="EYF38" s="733"/>
      <c r="EYG38" s="733"/>
      <c r="EYH38" s="733"/>
      <c r="EYI38" s="733"/>
      <c r="EYJ38" s="733"/>
      <c r="EYK38" s="733"/>
      <c r="EYL38" s="733"/>
      <c r="EYM38" s="733"/>
      <c r="EYN38" s="733"/>
      <c r="EYO38" s="733"/>
      <c r="EYP38" s="733"/>
      <c r="EYQ38" s="733"/>
      <c r="EYR38" s="733"/>
      <c r="EYS38" s="733"/>
      <c r="EYT38" s="733"/>
      <c r="EYU38" s="733"/>
      <c r="EYV38" s="733"/>
      <c r="EYW38" s="733"/>
      <c r="EYX38" s="733"/>
      <c r="EYY38" s="733"/>
      <c r="EYZ38" s="733"/>
      <c r="EZA38" s="733"/>
      <c r="EZB38" s="733"/>
      <c r="EZC38" s="733"/>
      <c r="EZD38" s="733"/>
      <c r="EZE38" s="733"/>
      <c r="EZF38" s="733"/>
      <c r="EZG38" s="733"/>
      <c r="EZH38" s="733"/>
      <c r="EZI38" s="733"/>
      <c r="EZJ38" s="733"/>
      <c r="EZK38" s="733"/>
      <c r="EZL38" s="733"/>
      <c r="EZM38" s="733"/>
      <c r="EZN38" s="733"/>
      <c r="EZO38" s="733"/>
      <c r="EZP38" s="733"/>
      <c r="EZQ38" s="733"/>
      <c r="EZR38" s="733"/>
      <c r="EZS38" s="733"/>
      <c r="EZT38" s="733"/>
      <c r="EZU38" s="733"/>
      <c r="EZV38" s="733"/>
      <c r="EZW38" s="733"/>
      <c r="EZX38" s="733"/>
      <c r="EZY38" s="733"/>
      <c r="EZZ38" s="733"/>
      <c r="FAA38" s="733"/>
      <c r="FAB38" s="733"/>
      <c r="FAC38" s="733"/>
      <c r="FAD38" s="733"/>
      <c r="FAE38" s="733"/>
      <c r="FAF38" s="733"/>
      <c r="FAG38" s="733"/>
      <c r="FAH38" s="733"/>
      <c r="FAI38" s="733"/>
      <c r="FAJ38" s="733"/>
      <c r="FAK38" s="733"/>
      <c r="FAL38" s="733"/>
      <c r="FAM38" s="733"/>
      <c r="FAN38" s="733"/>
      <c r="FAO38" s="733"/>
      <c r="FAP38" s="733"/>
      <c r="FAQ38" s="733"/>
      <c r="FAR38" s="733"/>
      <c r="FAS38" s="733"/>
      <c r="FAT38" s="733"/>
      <c r="FAU38" s="733"/>
      <c r="FAV38" s="733"/>
      <c r="FAW38" s="733"/>
      <c r="FAX38" s="733"/>
      <c r="FAY38" s="733"/>
      <c r="FAZ38" s="733"/>
      <c r="FBA38" s="733"/>
      <c r="FBB38" s="733"/>
      <c r="FBC38" s="733"/>
      <c r="FBD38" s="733"/>
      <c r="FBE38" s="733"/>
      <c r="FBF38" s="733"/>
      <c r="FBG38" s="733"/>
      <c r="FBH38" s="733"/>
      <c r="FBI38" s="733"/>
      <c r="FBJ38" s="733"/>
      <c r="FBK38" s="733"/>
      <c r="FBL38" s="733"/>
      <c r="FBM38" s="733"/>
      <c r="FBN38" s="733"/>
      <c r="FBO38" s="733"/>
      <c r="FBP38" s="733"/>
      <c r="FBQ38" s="733"/>
      <c r="FBR38" s="733"/>
      <c r="FBS38" s="733"/>
      <c r="FBT38" s="733"/>
      <c r="FBU38" s="733"/>
      <c r="FBV38" s="733"/>
      <c r="FBW38" s="733"/>
      <c r="FBX38" s="733"/>
      <c r="FBY38" s="733"/>
      <c r="FBZ38" s="733"/>
      <c r="FCA38" s="733"/>
      <c r="FCB38" s="733"/>
      <c r="FCC38" s="733"/>
      <c r="FCD38" s="733"/>
      <c r="FCE38" s="733"/>
      <c r="FCF38" s="733"/>
      <c r="FCG38" s="733"/>
      <c r="FCH38" s="733"/>
      <c r="FCI38" s="733"/>
      <c r="FCJ38" s="733"/>
      <c r="FCK38" s="733"/>
      <c r="FCL38" s="733"/>
      <c r="FCM38" s="733"/>
      <c r="FCN38" s="733"/>
      <c r="FCO38" s="733"/>
      <c r="FCP38" s="733"/>
      <c r="FCQ38" s="733"/>
      <c r="FCR38" s="733"/>
      <c r="FCS38" s="733"/>
      <c r="FCT38" s="733"/>
      <c r="FCU38" s="733"/>
      <c r="FCV38" s="733"/>
      <c r="FCW38" s="733"/>
      <c r="FCX38" s="733"/>
      <c r="FCY38" s="733"/>
      <c r="FCZ38" s="733"/>
      <c r="FDA38" s="733"/>
      <c r="FDB38" s="733"/>
      <c r="FDC38" s="733"/>
      <c r="FDD38" s="733"/>
      <c r="FDE38" s="733"/>
      <c r="FDF38" s="733"/>
      <c r="FDG38" s="733"/>
      <c r="FDH38" s="733"/>
      <c r="FDI38" s="733"/>
      <c r="FDJ38" s="733"/>
      <c r="FDK38" s="733"/>
      <c r="FDL38" s="733"/>
      <c r="FDM38" s="733"/>
      <c r="FDN38" s="733"/>
      <c r="FDO38" s="733"/>
      <c r="FDP38" s="733"/>
      <c r="FDQ38" s="733"/>
      <c r="FDR38" s="733"/>
      <c r="FDS38" s="733"/>
      <c r="FDT38" s="733"/>
      <c r="FDU38" s="733"/>
      <c r="FDV38" s="733"/>
      <c r="FDW38" s="733"/>
      <c r="FDX38" s="733"/>
      <c r="FDY38" s="733"/>
      <c r="FDZ38" s="733"/>
      <c r="FEA38" s="733"/>
      <c r="FEB38" s="733"/>
      <c r="FEC38" s="733"/>
      <c r="FED38" s="733"/>
      <c r="FEE38" s="733"/>
      <c r="FEF38" s="733"/>
      <c r="FEG38" s="733"/>
      <c r="FEH38" s="733"/>
      <c r="FEI38" s="733"/>
      <c r="FEJ38" s="733"/>
      <c r="FEK38" s="733"/>
      <c r="FEL38" s="733"/>
      <c r="FEM38" s="733"/>
      <c r="FEN38" s="733"/>
      <c r="FEO38" s="733"/>
      <c r="FEP38" s="733"/>
      <c r="FEQ38" s="733"/>
      <c r="FER38" s="733"/>
      <c r="FES38" s="733"/>
      <c r="FET38" s="733"/>
      <c r="FEU38" s="733"/>
      <c r="FEV38" s="733"/>
      <c r="FEW38" s="733"/>
      <c r="FEX38" s="733"/>
      <c r="FEY38" s="733"/>
      <c r="FEZ38" s="733"/>
      <c r="FFA38" s="733"/>
      <c r="FFB38" s="733"/>
      <c r="FFC38" s="733"/>
      <c r="FFD38" s="733"/>
      <c r="FFE38" s="733"/>
      <c r="FFF38" s="733"/>
      <c r="FFG38" s="733"/>
      <c r="FFH38" s="733"/>
      <c r="FFI38" s="733"/>
      <c r="FFJ38" s="733"/>
      <c r="FFK38" s="733"/>
      <c r="FFL38" s="733"/>
      <c r="FFM38" s="733"/>
      <c r="FFN38" s="733"/>
      <c r="FFO38" s="733"/>
      <c r="FFP38" s="733"/>
      <c r="FFQ38" s="733"/>
      <c r="FFR38" s="733"/>
      <c r="FFS38" s="733"/>
      <c r="FFT38" s="733"/>
      <c r="FFU38" s="733"/>
      <c r="FFV38" s="733"/>
      <c r="FFW38" s="733"/>
      <c r="FFX38" s="733"/>
      <c r="FFY38" s="733"/>
      <c r="FFZ38" s="733"/>
      <c r="FGA38" s="733"/>
      <c r="FGB38" s="733"/>
      <c r="FGC38" s="733"/>
      <c r="FGD38" s="733"/>
      <c r="FGE38" s="733"/>
      <c r="FGF38" s="733"/>
      <c r="FGG38" s="733"/>
      <c r="FGH38" s="733"/>
      <c r="FGI38" s="733"/>
      <c r="FGJ38" s="733"/>
      <c r="FGK38" s="733"/>
      <c r="FGL38" s="733"/>
      <c r="FGM38" s="733"/>
      <c r="FGN38" s="733"/>
      <c r="FGO38" s="733"/>
      <c r="FGP38" s="733"/>
      <c r="FGQ38" s="733"/>
      <c r="FGR38" s="733"/>
      <c r="FGS38" s="733"/>
      <c r="FGT38" s="733"/>
      <c r="FGU38" s="733"/>
      <c r="FGV38" s="733"/>
      <c r="FGW38" s="733"/>
      <c r="FGX38" s="733"/>
      <c r="FGY38" s="733"/>
      <c r="FGZ38" s="733"/>
      <c r="FHA38" s="733"/>
      <c r="FHB38" s="733"/>
      <c r="FHC38" s="733"/>
      <c r="FHD38" s="733"/>
      <c r="FHE38" s="733"/>
      <c r="FHF38" s="733"/>
      <c r="FHG38" s="733"/>
      <c r="FHH38" s="733"/>
      <c r="FHI38" s="733"/>
      <c r="FHJ38" s="733"/>
      <c r="FHK38" s="733"/>
      <c r="FHL38" s="733"/>
      <c r="FHM38" s="733"/>
      <c r="FHN38" s="733"/>
      <c r="FHO38" s="733"/>
      <c r="FHP38" s="733"/>
      <c r="FHQ38" s="733"/>
      <c r="FHR38" s="733"/>
      <c r="FHS38" s="733"/>
      <c r="FHT38" s="733"/>
      <c r="FHU38" s="733"/>
      <c r="FHV38" s="733"/>
      <c r="FHW38" s="733"/>
      <c r="FHX38" s="733"/>
      <c r="FHY38" s="733"/>
      <c r="FHZ38" s="733"/>
      <c r="FIA38" s="733"/>
      <c r="FIB38" s="733"/>
      <c r="FIC38" s="733"/>
      <c r="FID38" s="733"/>
      <c r="FIE38" s="733"/>
      <c r="FIF38" s="733"/>
      <c r="FIG38" s="733"/>
      <c r="FIH38" s="733"/>
      <c r="FII38" s="733"/>
      <c r="FIJ38" s="733"/>
      <c r="FIK38" s="733"/>
      <c r="FIL38" s="733"/>
      <c r="FIM38" s="733"/>
      <c r="FIN38" s="733"/>
      <c r="FIO38" s="733"/>
      <c r="FIP38" s="733"/>
      <c r="FIQ38" s="733"/>
      <c r="FIR38" s="733"/>
      <c r="FIS38" s="733"/>
      <c r="FIT38" s="733"/>
      <c r="FIU38" s="733"/>
      <c r="FIV38" s="733"/>
      <c r="FIW38" s="733"/>
      <c r="FIX38" s="733"/>
      <c r="FIY38" s="733"/>
      <c r="FIZ38" s="733"/>
      <c r="FJA38" s="733"/>
      <c r="FJB38" s="733"/>
      <c r="FJC38" s="733"/>
      <c r="FJD38" s="733"/>
      <c r="FJE38" s="733"/>
      <c r="FJF38" s="733"/>
      <c r="FJG38" s="733"/>
      <c r="FJH38" s="733"/>
      <c r="FJI38" s="733"/>
      <c r="FJJ38" s="733"/>
      <c r="FJK38" s="733"/>
      <c r="FJL38" s="733"/>
      <c r="FJM38" s="733"/>
      <c r="FJN38" s="733"/>
      <c r="FJO38" s="733"/>
      <c r="FJP38" s="733"/>
      <c r="FJQ38" s="733"/>
      <c r="FJR38" s="733"/>
      <c r="FJS38" s="733"/>
      <c r="FJT38" s="733"/>
      <c r="FJU38" s="733"/>
      <c r="FJV38" s="733"/>
      <c r="FJW38" s="733"/>
      <c r="FJX38" s="733"/>
      <c r="FJY38" s="733"/>
      <c r="FJZ38" s="733"/>
      <c r="FKA38" s="733"/>
      <c r="FKB38" s="733"/>
      <c r="FKC38" s="733"/>
      <c r="FKD38" s="733"/>
      <c r="FKE38" s="733"/>
      <c r="FKF38" s="733"/>
      <c r="FKG38" s="733"/>
      <c r="FKH38" s="733"/>
      <c r="FKI38" s="733"/>
      <c r="FKJ38" s="733"/>
      <c r="FKK38" s="733"/>
      <c r="FKL38" s="733"/>
      <c r="FKM38" s="733"/>
      <c r="FKN38" s="733"/>
      <c r="FKO38" s="733"/>
      <c r="FKP38" s="733"/>
      <c r="FKQ38" s="733"/>
      <c r="FKR38" s="733"/>
      <c r="FKS38" s="733"/>
      <c r="FKT38" s="733"/>
      <c r="FKU38" s="733"/>
      <c r="FKV38" s="733"/>
      <c r="FKW38" s="733"/>
      <c r="FKX38" s="733"/>
      <c r="FKY38" s="733"/>
      <c r="FKZ38" s="733"/>
      <c r="FLA38" s="733"/>
      <c r="FLB38" s="733"/>
      <c r="FLC38" s="733"/>
      <c r="FLD38" s="733"/>
      <c r="FLE38" s="733"/>
      <c r="FLF38" s="733"/>
      <c r="FLG38" s="733"/>
      <c r="FLH38" s="733"/>
      <c r="FLI38" s="733"/>
      <c r="FLJ38" s="733"/>
      <c r="FLK38" s="733"/>
      <c r="FLL38" s="733"/>
      <c r="FLM38" s="733"/>
      <c r="FLN38" s="733"/>
      <c r="FLO38" s="733"/>
      <c r="FLP38" s="733"/>
      <c r="FLQ38" s="733"/>
      <c r="FLR38" s="733"/>
      <c r="FLS38" s="733"/>
      <c r="FLT38" s="733"/>
      <c r="FLU38" s="733"/>
      <c r="FLV38" s="733"/>
      <c r="FLW38" s="733"/>
      <c r="FLX38" s="733"/>
      <c r="FLY38" s="733"/>
      <c r="FLZ38" s="733"/>
      <c r="FMA38" s="733"/>
      <c r="FMB38" s="733"/>
      <c r="FMC38" s="733"/>
      <c r="FMD38" s="733"/>
      <c r="FME38" s="733"/>
      <c r="FMF38" s="733"/>
      <c r="FMG38" s="733"/>
      <c r="FMH38" s="733"/>
      <c r="FMI38" s="733"/>
      <c r="FMJ38" s="733"/>
      <c r="FMK38" s="733"/>
      <c r="FML38" s="733"/>
      <c r="FMM38" s="733"/>
      <c r="FMN38" s="733"/>
      <c r="FMO38" s="733"/>
      <c r="FMP38" s="733"/>
      <c r="FMQ38" s="733"/>
      <c r="FMR38" s="733"/>
      <c r="FMS38" s="733"/>
      <c r="FMT38" s="733"/>
      <c r="FMU38" s="733"/>
      <c r="FMV38" s="733"/>
      <c r="FMW38" s="733"/>
      <c r="FMX38" s="733"/>
      <c r="FMY38" s="733"/>
      <c r="FMZ38" s="733"/>
      <c r="FNA38" s="733"/>
      <c r="FNB38" s="733"/>
      <c r="FNC38" s="733"/>
      <c r="FND38" s="733"/>
      <c r="FNE38" s="733"/>
      <c r="FNF38" s="733"/>
      <c r="FNG38" s="733"/>
      <c r="FNH38" s="733"/>
      <c r="FNI38" s="733"/>
      <c r="FNJ38" s="733"/>
      <c r="FNK38" s="733"/>
      <c r="FNL38" s="733"/>
      <c r="FNM38" s="733"/>
      <c r="FNN38" s="733"/>
      <c r="FNO38" s="733"/>
      <c r="FNP38" s="733"/>
      <c r="FNQ38" s="733"/>
      <c r="FNR38" s="733"/>
      <c r="FNS38" s="733"/>
      <c r="FNT38" s="733"/>
      <c r="FNU38" s="733"/>
      <c r="FNV38" s="733"/>
      <c r="FNW38" s="733"/>
      <c r="FNX38" s="733"/>
      <c r="FNY38" s="733"/>
      <c r="FNZ38" s="733"/>
      <c r="FOA38" s="733"/>
      <c r="FOB38" s="733"/>
      <c r="FOC38" s="733"/>
      <c r="FOD38" s="733"/>
      <c r="FOE38" s="733"/>
      <c r="FOF38" s="733"/>
      <c r="FOG38" s="733"/>
      <c r="FOH38" s="733"/>
      <c r="FOI38" s="733"/>
      <c r="FOJ38" s="733"/>
      <c r="FOK38" s="733"/>
      <c r="FOL38" s="733"/>
      <c r="FOM38" s="733"/>
      <c r="FON38" s="733"/>
      <c r="FOO38" s="733"/>
      <c r="FOP38" s="733"/>
      <c r="FOQ38" s="733"/>
      <c r="FOR38" s="733"/>
      <c r="FOS38" s="733"/>
      <c r="FOT38" s="733"/>
      <c r="FOU38" s="733"/>
      <c r="FOV38" s="733"/>
      <c r="FOW38" s="733"/>
      <c r="FOX38" s="733"/>
      <c r="FOY38" s="733"/>
      <c r="FOZ38" s="733"/>
      <c r="FPA38" s="733"/>
      <c r="FPB38" s="733"/>
      <c r="FPC38" s="733"/>
      <c r="FPD38" s="733"/>
      <c r="FPE38" s="733"/>
      <c r="FPF38" s="733"/>
      <c r="FPG38" s="733"/>
      <c r="FPH38" s="733"/>
      <c r="FPI38" s="733"/>
      <c r="FPJ38" s="733"/>
      <c r="FPK38" s="733"/>
      <c r="FPL38" s="733"/>
      <c r="FPM38" s="733"/>
      <c r="FPN38" s="733"/>
      <c r="FPO38" s="733"/>
      <c r="FPP38" s="733"/>
      <c r="FPQ38" s="733"/>
      <c r="FPR38" s="733"/>
      <c r="FPS38" s="733"/>
      <c r="FPT38" s="733"/>
      <c r="FPU38" s="733"/>
      <c r="FPV38" s="733"/>
      <c r="FPW38" s="733"/>
      <c r="FPX38" s="733"/>
      <c r="FPY38" s="733"/>
      <c r="FPZ38" s="733"/>
      <c r="FQA38" s="733"/>
      <c r="FQB38" s="733"/>
      <c r="FQC38" s="733"/>
      <c r="FQD38" s="733"/>
      <c r="FQE38" s="733"/>
      <c r="FQF38" s="733"/>
      <c r="FQG38" s="733"/>
      <c r="FQH38" s="733"/>
      <c r="FQI38" s="733"/>
      <c r="FQJ38" s="733"/>
      <c r="FQK38" s="733"/>
      <c r="FQL38" s="733"/>
      <c r="FQM38" s="733"/>
      <c r="FQN38" s="733"/>
      <c r="FQO38" s="733"/>
      <c r="FQP38" s="733"/>
      <c r="FQQ38" s="733"/>
      <c r="FQR38" s="733"/>
      <c r="FQS38" s="733"/>
      <c r="FQT38" s="733"/>
      <c r="FQU38" s="733"/>
      <c r="FQV38" s="733"/>
      <c r="FQW38" s="733"/>
      <c r="FQX38" s="733"/>
      <c r="FQY38" s="733"/>
      <c r="FQZ38" s="733"/>
      <c r="FRA38" s="733"/>
      <c r="FRB38" s="733"/>
      <c r="FRC38" s="733"/>
      <c r="FRD38" s="733"/>
      <c r="FRE38" s="733"/>
      <c r="FRF38" s="733"/>
      <c r="FRG38" s="733"/>
      <c r="FRH38" s="733"/>
      <c r="FRI38" s="733"/>
      <c r="FRJ38" s="733"/>
      <c r="FRK38" s="733"/>
      <c r="FRL38" s="733"/>
      <c r="FRM38" s="733"/>
      <c r="FRN38" s="733"/>
      <c r="FRO38" s="733"/>
      <c r="FRP38" s="733"/>
      <c r="FRQ38" s="733"/>
      <c r="FRR38" s="733"/>
      <c r="FRS38" s="733"/>
      <c r="FRT38" s="733"/>
      <c r="FRU38" s="733"/>
      <c r="FRV38" s="733"/>
      <c r="FRW38" s="733"/>
      <c r="FRX38" s="733"/>
      <c r="FRY38" s="733"/>
      <c r="FRZ38" s="733"/>
      <c r="FSA38" s="733"/>
      <c r="FSB38" s="733"/>
      <c r="FSC38" s="733"/>
      <c r="FSD38" s="733"/>
      <c r="FSE38" s="733"/>
      <c r="FSF38" s="733"/>
      <c r="FSG38" s="733"/>
      <c r="FSH38" s="733"/>
      <c r="FSI38" s="733"/>
      <c r="FSJ38" s="733"/>
      <c r="FSK38" s="733"/>
      <c r="FSL38" s="733"/>
      <c r="FSM38" s="733"/>
      <c r="FSN38" s="733"/>
      <c r="FSO38" s="733"/>
      <c r="FSP38" s="733"/>
      <c r="FSQ38" s="733"/>
      <c r="FSR38" s="733"/>
      <c r="FSS38" s="733"/>
      <c r="FST38" s="733"/>
      <c r="FSU38" s="733"/>
      <c r="FSV38" s="733"/>
      <c r="FSW38" s="733"/>
      <c r="FSX38" s="733"/>
      <c r="FSY38" s="733"/>
      <c r="FSZ38" s="733"/>
      <c r="FTA38" s="733"/>
      <c r="FTB38" s="733"/>
      <c r="FTC38" s="733"/>
      <c r="FTD38" s="733"/>
      <c r="FTE38" s="733"/>
      <c r="FTF38" s="733"/>
      <c r="FTG38" s="733"/>
      <c r="FTH38" s="733"/>
      <c r="FTI38" s="733"/>
      <c r="FTJ38" s="733"/>
      <c r="FTK38" s="733"/>
      <c r="FTL38" s="733"/>
      <c r="FTM38" s="733"/>
      <c r="FTN38" s="733"/>
      <c r="FTO38" s="733"/>
      <c r="FTP38" s="733"/>
      <c r="FTQ38" s="733"/>
      <c r="FTR38" s="733"/>
      <c r="FTS38" s="733"/>
      <c r="FTT38" s="733"/>
      <c r="FTU38" s="733"/>
      <c r="FTV38" s="733"/>
      <c r="FTW38" s="733"/>
      <c r="FTX38" s="733"/>
      <c r="FTY38" s="733"/>
      <c r="FTZ38" s="733"/>
      <c r="FUA38" s="733"/>
      <c r="FUB38" s="733"/>
      <c r="FUC38" s="733"/>
      <c r="FUD38" s="733"/>
      <c r="FUE38" s="733"/>
      <c r="FUF38" s="733"/>
      <c r="FUG38" s="733"/>
      <c r="FUH38" s="733"/>
      <c r="FUI38" s="733"/>
      <c r="FUJ38" s="733"/>
      <c r="FUK38" s="733"/>
      <c r="FUL38" s="733"/>
      <c r="FUM38" s="733"/>
      <c r="FUN38" s="733"/>
      <c r="FUO38" s="733"/>
      <c r="FUP38" s="733"/>
      <c r="FUQ38" s="733"/>
      <c r="FUR38" s="733"/>
      <c r="FUS38" s="733"/>
      <c r="FUT38" s="733"/>
      <c r="FUU38" s="733"/>
      <c r="FUV38" s="733"/>
      <c r="FUW38" s="733"/>
      <c r="FUX38" s="733"/>
      <c r="FUY38" s="733"/>
      <c r="FUZ38" s="733"/>
      <c r="FVA38" s="733"/>
      <c r="FVB38" s="733"/>
      <c r="FVC38" s="733"/>
      <c r="FVD38" s="733"/>
      <c r="FVE38" s="733"/>
      <c r="FVF38" s="733"/>
      <c r="FVG38" s="733"/>
      <c r="FVH38" s="733"/>
      <c r="FVI38" s="733"/>
      <c r="FVJ38" s="733"/>
      <c r="FVK38" s="733"/>
      <c r="FVL38" s="733"/>
      <c r="FVM38" s="733"/>
      <c r="FVN38" s="733"/>
      <c r="FVO38" s="733"/>
      <c r="FVP38" s="733"/>
      <c r="FVQ38" s="733"/>
      <c r="FVR38" s="733"/>
      <c r="FVS38" s="733"/>
      <c r="FVT38" s="733"/>
      <c r="FVU38" s="733"/>
      <c r="FVV38" s="733"/>
      <c r="FVW38" s="733"/>
      <c r="FVX38" s="733"/>
      <c r="FVY38" s="733"/>
      <c r="FVZ38" s="733"/>
      <c r="FWA38" s="733"/>
      <c r="FWB38" s="733"/>
      <c r="FWC38" s="733"/>
      <c r="FWD38" s="733"/>
      <c r="FWE38" s="733"/>
      <c r="FWF38" s="733"/>
      <c r="FWG38" s="733"/>
      <c r="FWH38" s="733"/>
      <c r="FWI38" s="733"/>
      <c r="FWJ38" s="733"/>
      <c r="FWK38" s="733"/>
      <c r="FWL38" s="733"/>
      <c r="FWM38" s="733"/>
      <c r="FWN38" s="733"/>
      <c r="FWO38" s="733"/>
      <c r="FWP38" s="733"/>
      <c r="FWQ38" s="733"/>
      <c r="FWR38" s="733"/>
      <c r="FWS38" s="733"/>
      <c r="FWT38" s="733"/>
      <c r="FWU38" s="733"/>
      <c r="FWV38" s="733"/>
      <c r="FWW38" s="733"/>
      <c r="FWX38" s="733"/>
      <c r="FWY38" s="733"/>
      <c r="FWZ38" s="733"/>
      <c r="FXA38" s="733"/>
      <c r="FXB38" s="733"/>
      <c r="FXC38" s="733"/>
      <c r="FXD38" s="733"/>
      <c r="FXE38" s="733"/>
      <c r="FXF38" s="733"/>
      <c r="FXG38" s="733"/>
      <c r="FXH38" s="733"/>
      <c r="FXI38" s="733"/>
      <c r="FXJ38" s="733"/>
      <c r="FXK38" s="733"/>
      <c r="FXL38" s="733"/>
      <c r="FXM38" s="733"/>
      <c r="FXN38" s="733"/>
      <c r="FXO38" s="733"/>
      <c r="FXP38" s="733"/>
      <c r="FXQ38" s="733"/>
      <c r="FXR38" s="733"/>
      <c r="FXS38" s="733"/>
      <c r="FXT38" s="733"/>
      <c r="FXU38" s="733"/>
      <c r="FXV38" s="733"/>
      <c r="FXW38" s="733"/>
      <c r="FXX38" s="733"/>
      <c r="FXY38" s="733"/>
      <c r="FXZ38" s="733"/>
      <c r="FYA38" s="733"/>
      <c r="FYB38" s="733"/>
      <c r="FYC38" s="733"/>
      <c r="FYD38" s="733"/>
      <c r="FYE38" s="733"/>
      <c r="FYF38" s="733"/>
      <c r="FYG38" s="733"/>
      <c r="FYH38" s="733"/>
      <c r="FYI38" s="733"/>
      <c r="FYJ38" s="733"/>
      <c r="FYK38" s="733"/>
      <c r="FYL38" s="733"/>
      <c r="FYM38" s="733"/>
      <c r="FYN38" s="733"/>
      <c r="FYO38" s="733"/>
      <c r="FYP38" s="733"/>
      <c r="FYQ38" s="733"/>
      <c r="FYR38" s="733"/>
      <c r="FYS38" s="733"/>
      <c r="FYT38" s="733"/>
      <c r="FYU38" s="733"/>
      <c r="FYV38" s="733"/>
      <c r="FYW38" s="733"/>
      <c r="FYX38" s="733"/>
      <c r="FYY38" s="733"/>
      <c r="FYZ38" s="733"/>
      <c r="FZA38" s="733"/>
      <c r="FZB38" s="733"/>
      <c r="FZC38" s="733"/>
      <c r="FZD38" s="733"/>
      <c r="FZE38" s="733"/>
      <c r="FZF38" s="733"/>
      <c r="FZG38" s="733"/>
      <c r="FZH38" s="733"/>
      <c r="FZI38" s="733"/>
      <c r="FZJ38" s="733"/>
      <c r="FZK38" s="733"/>
      <c r="FZL38" s="733"/>
      <c r="FZM38" s="733"/>
      <c r="FZN38" s="733"/>
      <c r="FZO38" s="733"/>
      <c r="FZP38" s="733"/>
      <c r="FZQ38" s="733"/>
      <c r="FZR38" s="733"/>
      <c r="FZS38" s="733"/>
      <c r="FZT38" s="733"/>
      <c r="FZU38" s="733"/>
      <c r="FZV38" s="733"/>
      <c r="FZW38" s="733"/>
      <c r="FZX38" s="733"/>
      <c r="FZY38" s="733"/>
      <c r="FZZ38" s="733"/>
      <c r="GAA38" s="733"/>
      <c r="GAB38" s="733"/>
      <c r="GAC38" s="733"/>
      <c r="GAD38" s="733"/>
      <c r="GAE38" s="733"/>
      <c r="GAF38" s="733"/>
      <c r="GAG38" s="733"/>
      <c r="GAH38" s="733"/>
      <c r="GAI38" s="733"/>
      <c r="GAJ38" s="733"/>
      <c r="GAK38" s="733"/>
      <c r="GAL38" s="733"/>
      <c r="GAM38" s="733"/>
      <c r="GAN38" s="733"/>
      <c r="GAO38" s="733"/>
      <c r="GAP38" s="733"/>
      <c r="GAQ38" s="733"/>
      <c r="GAR38" s="733"/>
      <c r="GAS38" s="733"/>
      <c r="GAT38" s="733"/>
      <c r="GAU38" s="733"/>
      <c r="GAV38" s="733"/>
      <c r="GAW38" s="733"/>
      <c r="GAX38" s="733"/>
      <c r="GAY38" s="733"/>
      <c r="GAZ38" s="733"/>
      <c r="GBA38" s="733"/>
      <c r="GBB38" s="733"/>
      <c r="GBC38" s="733"/>
      <c r="GBD38" s="733"/>
      <c r="GBE38" s="733"/>
      <c r="GBF38" s="733"/>
      <c r="GBG38" s="733"/>
      <c r="GBH38" s="733"/>
      <c r="GBI38" s="733"/>
      <c r="GBJ38" s="733"/>
      <c r="GBK38" s="733"/>
      <c r="GBL38" s="733"/>
      <c r="GBM38" s="733"/>
      <c r="GBN38" s="733"/>
      <c r="GBO38" s="733"/>
      <c r="GBP38" s="733"/>
      <c r="GBQ38" s="733"/>
      <c r="GBR38" s="733"/>
      <c r="GBS38" s="733"/>
      <c r="GBT38" s="733"/>
      <c r="GBU38" s="733"/>
      <c r="GBV38" s="733"/>
      <c r="GBW38" s="733"/>
      <c r="GBX38" s="733"/>
      <c r="GBY38" s="733"/>
      <c r="GBZ38" s="733"/>
      <c r="GCA38" s="733"/>
      <c r="GCB38" s="733"/>
      <c r="GCC38" s="733"/>
      <c r="GCD38" s="733"/>
      <c r="GCE38" s="733"/>
      <c r="GCF38" s="733"/>
      <c r="GCG38" s="733"/>
      <c r="GCH38" s="733"/>
      <c r="GCI38" s="733"/>
      <c r="GCJ38" s="733"/>
      <c r="GCK38" s="733"/>
      <c r="GCL38" s="733"/>
      <c r="GCM38" s="733"/>
      <c r="GCN38" s="733"/>
      <c r="GCO38" s="733"/>
      <c r="GCP38" s="733"/>
      <c r="GCQ38" s="733"/>
      <c r="GCR38" s="733"/>
      <c r="GCS38" s="733"/>
      <c r="GCT38" s="733"/>
      <c r="GCU38" s="733"/>
      <c r="GCV38" s="733"/>
      <c r="GCW38" s="733"/>
      <c r="GCX38" s="733"/>
      <c r="GCY38" s="733"/>
      <c r="GCZ38" s="733"/>
      <c r="GDA38" s="733"/>
      <c r="GDB38" s="733"/>
      <c r="GDC38" s="733"/>
      <c r="GDD38" s="733"/>
      <c r="GDE38" s="733"/>
      <c r="GDF38" s="733"/>
      <c r="GDG38" s="733"/>
      <c r="GDH38" s="733"/>
      <c r="GDI38" s="733"/>
      <c r="GDJ38" s="733"/>
      <c r="GDK38" s="733"/>
      <c r="GDL38" s="733"/>
      <c r="GDM38" s="733"/>
      <c r="GDN38" s="733"/>
      <c r="GDO38" s="733"/>
      <c r="GDP38" s="733"/>
      <c r="GDQ38" s="733"/>
      <c r="GDR38" s="733"/>
      <c r="GDS38" s="733"/>
      <c r="GDT38" s="733"/>
      <c r="GDU38" s="733"/>
      <c r="GDV38" s="733"/>
      <c r="GDW38" s="733"/>
      <c r="GDX38" s="733"/>
      <c r="GDY38" s="733"/>
      <c r="GDZ38" s="733"/>
      <c r="GEA38" s="733"/>
      <c r="GEB38" s="733"/>
      <c r="GEC38" s="733"/>
      <c r="GED38" s="733"/>
      <c r="GEE38" s="733"/>
      <c r="GEF38" s="733"/>
      <c r="GEG38" s="733"/>
      <c r="GEH38" s="733"/>
      <c r="GEI38" s="733"/>
      <c r="GEJ38" s="733"/>
      <c r="GEK38" s="733"/>
      <c r="GEL38" s="733"/>
      <c r="GEM38" s="733"/>
      <c r="GEN38" s="733"/>
      <c r="GEO38" s="733"/>
      <c r="GEP38" s="733"/>
      <c r="GEQ38" s="733"/>
      <c r="GER38" s="733"/>
      <c r="GES38" s="733"/>
      <c r="GET38" s="733"/>
      <c r="GEU38" s="733"/>
      <c r="GEV38" s="733"/>
      <c r="GEW38" s="733"/>
      <c r="GEX38" s="733"/>
      <c r="GEY38" s="733"/>
      <c r="GEZ38" s="733"/>
      <c r="GFA38" s="733"/>
      <c r="GFB38" s="733"/>
      <c r="GFC38" s="733"/>
      <c r="GFD38" s="733"/>
      <c r="GFE38" s="733"/>
      <c r="GFF38" s="733"/>
      <c r="GFG38" s="733"/>
      <c r="GFH38" s="733"/>
      <c r="GFI38" s="733"/>
      <c r="GFJ38" s="733"/>
      <c r="GFK38" s="733"/>
      <c r="GFL38" s="733"/>
      <c r="GFM38" s="733"/>
      <c r="GFN38" s="733"/>
      <c r="GFO38" s="733"/>
      <c r="GFP38" s="733"/>
      <c r="GFQ38" s="733"/>
      <c r="GFR38" s="733"/>
      <c r="GFS38" s="733"/>
      <c r="GFT38" s="733"/>
      <c r="GFU38" s="733"/>
      <c r="GFV38" s="733"/>
      <c r="GFW38" s="733"/>
      <c r="GFX38" s="733"/>
      <c r="GFY38" s="733"/>
      <c r="GFZ38" s="733"/>
      <c r="GGA38" s="733"/>
      <c r="GGB38" s="733"/>
      <c r="GGC38" s="733"/>
      <c r="GGD38" s="733"/>
      <c r="GGE38" s="733"/>
      <c r="GGF38" s="733"/>
      <c r="GGG38" s="733"/>
      <c r="GGH38" s="733"/>
      <c r="GGI38" s="733"/>
      <c r="GGJ38" s="733"/>
      <c r="GGK38" s="733"/>
      <c r="GGL38" s="733"/>
      <c r="GGM38" s="733"/>
      <c r="GGN38" s="733"/>
      <c r="GGO38" s="733"/>
      <c r="GGP38" s="733"/>
      <c r="GGQ38" s="733"/>
      <c r="GGR38" s="733"/>
      <c r="GGS38" s="733"/>
      <c r="GGT38" s="733"/>
      <c r="GGU38" s="733"/>
      <c r="GGV38" s="733"/>
      <c r="GGW38" s="733"/>
      <c r="GGX38" s="733"/>
      <c r="GGY38" s="733"/>
      <c r="GGZ38" s="733"/>
      <c r="GHA38" s="733"/>
      <c r="GHB38" s="733"/>
      <c r="GHC38" s="733"/>
      <c r="GHD38" s="733"/>
      <c r="GHE38" s="733"/>
      <c r="GHF38" s="733"/>
      <c r="GHG38" s="733"/>
      <c r="GHH38" s="733"/>
      <c r="GHI38" s="733"/>
      <c r="GHJ38" s="733"/>
      <c r="GHK38" s="733"/>
      <c r="GHL38" s="733"/>
      <c r="GHM38" s="733"/>
      <c r="GHN38" s="733"/>
      <c r="GHO38" s="733"/>
      <c r="GHP38" s="733"/>
      <c r="GHQ38" s="733"/>
      <c r="GHR38" s="733"/>
      <c r="GHS38" s="733"/>
      <c r="GHT38" s="733"/>
      <c r="GHU38" s="733"/>
      <c r="GHV38" s="733"/>
      <c r="GHW38" s="733"/>
      <c r="GHX38" s="733"/>
      <c r="GHY38" s="733"/>
      <c r="GHZ38" s="733"/>
      <c r="GIA38" s="733"/>
      <c r="GIB38" s="733"/>
      <c r="GIC38" s="733"/>
      <c r="GID38" s="733"/>
      <c r="GIE38" s="733"/>
      <c r="GIF38" s="733"/>
      <c r="GIG38" s="733"/>
      <c r="GIH38" s="733"/>
      <c r="GII38" s="733"/>
      <c r="GIJ38" s="733"/>
      <c r="GIK38" s="733"/>
      <c r="GIL38" s="733"/>
      <c r="GIM38" s="733"/>
      <c r="GIN38" s="733"/>
      <c r="GIO38" s="733"/>
      <c r="GIP38" s="733"/>
      <c r="GIQ38" s="733"/>
      <c r="GIR38" s="733"/>
      <c r="GIS38" s="733"/>
      <c r="GIT38" s="733"/>
      <c r="GIU38" s="733"/>
      <c r="GIV38" s="733"/>
      <c r="GIW38" s="733"/>
      <c r="GIX38" s="733"/>
      <c r="GIY38" s="733"/>
      <c r="GIZ38" s="733"/>
      <c r="GJA38" s="733"/>
      <c r="GJB38" s="733"/>
      <c r="GJC38" s="733"/>
      <c r="GJD38" s="733"/>
      <c r="GJE38" s="733"/>
      <c r="GJF38" s="733"/>
      <c r="GJG38" s="733"/>
      <c r="GJH38" s="733"/>
      <c r="GJI38" s="733"/>
      <c r="GJJ38" s="733"/>
      <c r="GJK38" s="733"/>
      <c r="GJL38" s="733"/>
      <c r="GJM38" s="733"/>
      <c r="GJN38" s="733"/>
      <c r="GJO38" s="733"/>
      <c r="GJP38" s="733"/>
      <c r="GJQ38" s="733"/>
      <c r="GJR38" s="733"/>
      <c r="GJS38" s="733"/>
      <c r="GJT38" s="733"/>
      <c r="GJU38" s="733"/>
      <c r="GJV38" s="733"/>
      <c r="GJW38" s="733"/>
      <c r="GJX38" s="733"/>
      <c r="GJY38" s="733"/>
      <c r="GJZ38" s="733"/>
      <c r="GKA38" s="733"/>
      <c r="GKB38" s="733"/>
      <c r="GKC38" s="733"/>
      <c r="GKD38" s="733"/>
      <c r="GKE38" s="733"/>
      <c r="GKF38" s="733"/>
      <c r="GKG38" s="733"/>
      <c r="GKH38" s="733"/>
      <c r="GKI38" s="733"/>
      <c r="GKJ38" s="733"/>
      <c r="GKK38" s="733"/>
      <c r="GKL38" s="733"/>
      <c r="GKM38" s="733"/>
      <c r="GKN38" s="733"/>
      <c r="GKO38" s="733"/>
      <c r="GKP38" s="733"/>
      <c r="GKQ38" s="733"/>
      <c r="GKR38" s="733"/>
      <c r="GKS38" s="733"/>
      <c r="GKT38" s="733"/>
      <c r="GKU38" s="733"/>
      <c r="GKV38" s="733"/>
      <c r="GKW38" s="733"/>
      <c r="GKX38" s="733"/>
      <c r="GKY38" s="733"/>
      <c r="GKZ38" s="733"/>
      <c r="GLA38" s="733"/>
      <c r="GLB38" s="733"/>
      <c r="GLC38" s="733"/>
      <c r="GLD38" s="733"/>
      <c r="GLE38" s="733"/>
      <c r="GLF38" s="733"/>
      <c r="GLG38" s="733"/>
      <c r="GLH38" s="733"/>
      <c r="GLI38" s="733"/>
      <c r="GLJ38" s="733"/>
      <c r="GLK38" s="733"/>
      <c r="GLL38" s="733"/>
      <c r="GLM38" s="733"/>
      <c r="GLN38" s="733"/>
      <c r="GLO38" s="733"/>
      <c r="GLP38" s="733"/>
      <c r="GLQ38" s="733"/>
      <c r="GLR38" s="733"/>
      <c r="GLS38" s="733"/>
      <c r="GLT38" s="733"/>
      <c r="GLU38" s="733"/>
      <c r="GLV38" s="733"/>
      <c r="GLW38" s="733"/>
      <c r="GLX38" s="733"/>
      <c r="GLY38" s="733"/>
      <c r="GLZ38" s="733"/>
      <c r="GMA38" s="733"/>
      <c r="GMB38" s="733"/>
      <c r="GMC38" s="733"/>
      <c r="GMD38" s="733"/>
      <c r="GME38" s="733"/>
      <c r="GMF38" s="733"/>
      <c r="GMG38" s="733"/>
      <c r="GMH38" s="733"/>
      <c r="GMI38" s="733"/>
      <c r="GMJ38" s="733"/>
      <c r="GMK38" s="733"/>
      <c r="GML38" s="733"/>
      <c r="GMM38" s="733"/>
      <c r="GMN38" s="733"/>
      <c r="GMO38" s="733"/>
      <c r="GMP38" s="733"/>
      <c r="GMQ38" s="733"/>
      <c r="GMR38" s="733"/>
      <c r="GMS38" s="733"/>
      <c r="GMT38" s="733"/>
      <c r="GMU38" s="733"/>
      <c r="GMV38" s="733"/>
      <c r="GMW38" s="733"/>
      <c r="GMX38" s="733"/>
      <c r="GMY38" s="733"/>
      <c r="GMZ38" s="733"/>
      <c r="GNA38" s="733"/>
      <c r="GNB38" s="733"/>
      <c r="GNC38" s="733"/>
      <c r="GND38" s="733"/>
      <c r="GNE38" s="733"/>
      <c r="GNF38" s="733"/>
      <c r="GNG38" s="733"/>
      <c r="GNH38" s="733"/>
      <c r="GNI38" s="733"/>
      <c r="GNJ38" s="733"/>
      <c r="GNK38" s="733"/>
      <c r="GNL38" s="733"/>
      <c r="GNM38" s="733"/>
      <c r="GNN38" s="733"/>
      <c r="GNO38" s="733"/>
      <c r="GNP38" s="733"/>
      <c r="GNQ38" s="733"/>
      <c r="GNR38" s="733"/>
      <c r="GNS38" s="733"/>
      <c r="GNT38" s="733"/>
      <c r="GNU38" s="733"/>
      <c r="GNV38" s="733"/>
      <c r="GNW38" s="733"/>
      <c r="GNX38" s="733"/>
      <c r="GNY38" s="733"/>
      <c r="GNZ38" s="733"/>
      <c r="GOA38" s="733"/>
      <c r="GOB38" s="733"/>
      <c r="GOC38" s="733"/>
      <c r="GOD38" s="733"/>
      <c r="GOE38" s="733"/>
      <c r="GOF38" s="733"/>
      <c r="GOG38" s="733"/>
      <c r="GOH38" s="733"/>
      <c r="GOI38" s="733"/>
      <c r="GOJ38" s="733"/>
      <c r="GOK38" s="733"/>
      <c r="GOL38" s="733"/>
      <c r="GOM38" s="733"/>
      <c r="GON38" s="733"/>
      <c r="GOO38" s="733"/>
      <c r="GOP38" s="733"/>
      <c r="GOQ38" s="733"/>
      <c r="GOR38" s="733"/>
      <c r="GOS38" s="733"/>
      <c r="GOT38" s="733"/>
      <c r="GOU38" s="733"/>
      <c r="GOV38" s="733"/>
      <c r="GOW38" s="733"/>
      <c r="GOX38" s="733"/>
      <c r="GOY38" s="733"/>
      <c r="GOZ38" s="733"/>
      <c r="GPA38" s="733"/>
      <c r="GPB38" s="733"/>
      <c r="GPC38" s="733"/>
      <c r="GPD38" s="733"/>
      <c r="GPE38" s="733"/>
      <c r="GPF38" s="733"/>
      <c r="GPG38" s="733"/>
      <c r="GPH38" s="733"/>
      <c r="GPI38" s="733"/>
      <c r="GPJ38" s="733"/>
      <c r="GPK38" s="733"/>
      <c r="GPL38" s="733"/>
      <c r="GPM38" s="733"/>
      <c r="GPN38" s="733"/>
      <c r="GPO38" s="733"/>
      <c r="GPP38" s="733"/>
      <c r="GPQ38" s="733"/>
      <c r="GPR38" s="733"/>
      <c r="GPS38" s="733"/>
      <c r="GPT38" s="733"/>
      <c r="GPU38" s="733"/>
      <c r="GPV38" s="733"/>
      <c r="GPW38" s="733"/>
      <c r="GPX38" s="733"/>
      <c r="GPY38" s="733"/>
      <c r="GPZ38" s="733"/>
      <c r="GQA38" s="733"/>
      <c r="GQB38" s="733"/>
      <c r="GQC38" s="733"/>
      <c r="GQD38" s="733"/>
      <c r="GQE38" s="733"/>
      <c r="GQF38" s="733"/>
      <c r="GQG38" s="733"/>
      <c r="GQH38" s="733"/>
      <c r="GQI38" s="733"/>
      <c r="GQJ38" s="733"/>
      <c r="GQK38" s="733"/>
      <c r="GQL38" s="733"/>
      <c r="GQM38" s="733"/>
      <c r="GQN38" s="733"/>
      <c r="GQO38" s="733"/>
      <c r="GQP38" s="733"/>
      <c r="GQQ38" s="733"/>
      <c r="GQR38" s="733"/>
      <c r="GQS38" s="733"/>
      <c r="GQT38" s="733"/>
      <c r="GQU38" s="733"/>
      <c r="GQV38" s="733"/>
      <c r="GQW38" s="733"/>
      <c r="GQX38" s="733"/>
      <c r="GQY38" s="733"/>
      <c r="GQZ38" s="733"/>
      <c r="GRA38" s="733"/>
      <c r="GRB38" s="733"/>
      <c r="GRC38" s="733"/>
      <c r="GRD38" s="733"/>
      <c r="GRE38" s="733"/>
      <c r="GRF38" s="733"/>
      <c r="GRG38" s="733"/>
      <c r="GRH38" s="733"/>
      <c r="GRI38" s="733"/>
      <c r="GRJ38" s="733"/>
      <c r="GRK38" s="733"/>
      <c r="GRL38" s="733"/>
      <c r="GRM38" s="733"/>
      <c r="GRN38" s="733"/>
      <c r="GRO38" s="733"/>
      <c r="GRP38" s="733"/>
      <c r="GRQ38" s="733"/>
      <c r="GRR38" s="733"/>
      <c r="GRS38" s="733"/>
      <c r="GRT38" s="733"/>
      <c r="GRU38" s="733"/>
      <c r="GRV38" s="733"/>
      <c r="GRW38" s="733"/>
      <c r="GRX38" s="733"/>
      <c r="GRY38" s="733"/>
      <c r="GRZ38" s="733"/>
      <c r="GSA38" s="733"/>
      <c r="GSB38" s="733"/>
      <c r="GSC38" s="733"/>
      <c r="GSD38" s="733"/>
      <c r="GSE38" s="733"/>
      <c r="GSF38" s="733"/>
      <c r="GSG38" s="733"/>
      <c r="GSH38" s="733"/>
      <c r="GSI38" s="733"/>
      <c r="GSJ38" s="733"/>
      <c r="GSK38" s="733"/>
      <c r="GSL38" s="733"/>
      <c r="GSM38" s="733"/>
      <c r="GSN38" s="733"/>
      <c r="GSO38" s="733"/>
      <c r="GSP38" s="733"/>
      <c r="GSQ38" s="733"/>
      <c r="GSR38" s="733"/>
      <c r="GSS38" s="733"/>
      <c r="GST38" s="733"/>
      <c r="GSU38" s="733"/>
      <c r="GSV38" s="733"/>
      <c r="GSW38" s="733"/>
      <c r="GSX38" s="733"/>
      <c r="GSY38" s="733"/>
      <c r="GSZ38" s="733"/>
      <c r="GTA38" s="733"/>
      <c r="GTB38" s="733"/>
      <c r="GTC38" s="733"/>
      <c r="GTD38" s="733"/>
      <c r="GTE38" s="733"/>
      <c r="GTF38" s="733"/>
      <c r="GTG38" s="733"/>
      <c r="GTH38" s="733"/>
      <c r="GTI38" s="733"/>
      <c r="GTJ38" s="733"/>
      <c r="GTK38" s="733"/>
      <c r="GTL38" s="733"/>
      <c r="GTM38" s="733"/>
      <c r="GTN38" s="733"/>
      <c r="GTO38" s="733"/>
      <c r="GTP38" s="733"/>
      <c r="GTQ38" s="733"/>
      <c r="GTR38" s="733"/>
      <c r="GTS38" s="733"/>
      <c r="GTT38" s="733"/>
      <c r="GTU38" s="733"/>
      <c r="GTV38" s="733"/>
      <c r="GTW38" s="733"/>
      <c r="GTX38" s="733"/>
      <c r="GTY38" s="733"/>
      <c r="GTZ38" s="733"/>
      <c r="GUA38" s="733"/>
      <c r="GUB38" s="733"/>
      <c r="GUC38" s="733"/>
      <c r="GUD38" s="733"/>
      <c r="GUE38" s="733"/>
      <c r="GUF38" s="733"/>
      <c r="GUG38" s="733"/>
      <c r="GUH38" s="733"/>
      <c r="GUI38" s="733"/>
      <c r="GUJ38" s="733"/>
      <c r="GUK38" s="733"/>
      <c r="GUL38" s="733"/>
      <c r="GUM38" s="733"/>
      <c r="GUN38" s="733"/>
      <c r="GUO38" s="733"/>
      <c r="GUP38" s="733"/>
      <c r="GUQ38" s="733"/>
      <c r="GUR38" s="733"/>
      <c r="GUS38" s="733"/>
      <c r="GUT38" s="733"/>
      <c r="GUU38" s="733"/>
      <c r="GUV38" s="733"/>
      <c r="GUW38" s="733"/>
      <c r="GUX38" s="733"/>
      <c r="GUY38" s="733"/>
      <c r="GUZ38" s="733"/>
      <c r="GVA38" s="733"/>
      <c r="GVB38" s="733"/>
      <c r="GVC38" s="733"/>
      <c r="GVD38" s="733"/>
      <c r="GVE38" s="733"/>
      <c r="GVF38" s="733"/>
      <c r="GVG38" s="733"/>
      <c r="GVH38" s="733"/>
      <c r="GVI38" s="733"/>
      <c r="GVJ38" s="733"/>
      <c r="GVK38" s="733"/>
      <c r="GVL38" s="733"/>
      <c r="GVM38" s="733"/>
      <c r="GVN38" s="733"/>
      <c r="GVO38" s="733"/>
      <c r="GVP38" s="733"/>
      <c r="GVQ38" s="733"/>
      <c r="GVR38" s="733"/>
      <c r="GVS38" s="733"/>
      <c r="GVT38" s="733"/>
      <c r="GVU38" s="733"/>
      <c r="GVV38" s="733"/>
      <c r="GVW38" s="733"/>
      <c r="GVX38" s="733"/>
      <c r="GVY38" s="733"/>
      <c r="GVZ38" s="733"/>
      <c r="GWA38" s="733"/>
      <c r="GWB38" s="733"/>
      <c r="GWC38" s="733"/>
      <c r="GWD38" s="733"/>
      <c r="GWE38" s="733"/>
      <c r="GWF38" s="733"/>
      <c r="GWG38" s="733"/>
      <c r="GWH38" s="733"/>
      <c r="GWI38" s="733"/>
      <c r="GWJ38" s="733"/>
      <c r="GWK38" s="733"/>
      <c r="GWL38" s="733"/>
      <c r="GWM38" s="733"/>
      <c r="GWN38" s="733"/>
      <c r="GWO38" s="733"/>
      <c r="GWP38" s="733"/>
      <c r="GWQ38" s="733"/>
      <c r="GWR38" s="733"/>
      <c r="GWS38" s="733"/>
      <c r="GWT38" s="733"/>
      <c r="GWU38" s="733"/>
      <c r="GWV38" s="733"/>
      <c r="GWW38" s="733"/>
      <c r="GWX38" s="733"/>
      <c r="GWY38" s="733"/>
      <c r="GWZ38" s="733"/>
      <c r="GXA38" s="733"/>
      <c r="GXB38" s="733"/>
      <c r="GXC38" s="733"/>
      <c r="GXD38" s="733"/>
      <c r="GXE38" s="733"/>
      <c r="GXF38" s="733"/>
      <c r="GXG38" s="733"/>
      <c r="GXH38" s="733"/>
      <c r="GXI38" s="733"/>
      <c r="GXJ38" s="733"/>
      <c r="GXK38" s="733"/>
      <c r="GXL38" s="733"/>
      <c r="GXM38" s="733"/>
      <c r="GXN38" s="733"/>
      <c r="GXO38" s="733"/>
      <c r="GXP38" s="733"/>
      <c r="GXQ38" s="733"/>
      <c r="GXR38" s="733"/>
      <c r="GXS38" s="733"/>
      <c r="GXT38" s="733"/>
      <c r="GXU38" s="733"/>
      <c r="GXV38" s="733"/>
      <c r="GXW38" s="733"/>
      <c r="GXX38" s="733"/>
      <c r="GXY38" s="733"/>
      <c r="GXZ38" s="733"/>
      <c r="GYA38" s="733"/>
      <c r="GYB38" s="733"/>
      <c r="GYC38" s="733"/>
      <c r="GYD38" s="733"/>
      <c r="GYE38" s="733"/>
      <c r="GYF38" s="733"/>
      <c r="GYG38" s="733"/>
      <c r="GYH38" s="733"/>
      <c r="GYI38" s="733"/>
      <c r="GYJ38" s="733"/>
      <c r="GYK38" s="733"/>
      <c r="GYL38" s="733"/>
      <c r="GYM38" s="733"/>
      <c r="GYN38" s="733"/>
      <c r="GYO38" s="733"/>
      <c r="GYP38" s="733"/>
      <c r="GYQ38" s="733"/>
      <c r="GYR38" s="733"/>
      <c r="GYS38" s="733"/>
      <c r="GYT38" s="733"/>
      <c r="GYU38" s="733"/>
      <c r="GYV38" s="733"/>
      <c r="GYW38" s="733"/>
      <c r="GYX38" s="733"/>
      <c r="GYY38" s="733"/>
      <c r="GYZ38" s="733"/>
      <c r="GZA38" s="733"/>
      <c r="GZB38" s="733"/>
      <c r="GZC38" s="733"/>
      <c r="GZD38" s="733"/>
      <c r="GZE38" s="733"/>
      <c r="GZF38" s="733"/>
      <c r="GZG38" s="733"/>
      <c r="GZH38" s="733"/>
      <c r="GZI38" s="733"/>
      <c r="GZJ38" s="733"/>
      <c r="GZK38" s="733"/>
      <c r="GZL38" s="733"/>
      <c r="GZM38" s="733"/>
      <c r="GZN38" s="733"/>
      <c r="GZO38" s="733"/>
      <c r="GZP38" s="733"/>
      <c r="GZQ38" s="733"/>
      <c r="GZR38" s="733"/>
      <c r="GZS38" s="733"/>
      <c r="GZT38" s="733"/>
      <c r="GZU38" s="733"/>
      <c r="GZV38" s="733"/>
      <c r="GZW38" s="733"/>
      <c r="GZX38" s="733"/>
      <c r="GZY38" s="733"/>
      <c r="GZZ38" s="733"/>
      <c r="HAA38" s="733"/>
      <c r="HAB38" s="733"/>
      <c r="HAC38" s="733"/>
      <c r="HAD38" s="733"/>
      <c r="HAE38" s="733"/>
      <c r="HAF38" s="733"/>
      <c r="HAG38" s="733"/>
      <c r="HAH38" s="733"/>
      <c r="HAI38" s="733"/>
      <c r="HAJ38" s="733"/>
      <c r="HAK38" s="733"/>
      <c r="HAL38" s="733"/>
      <c r="HAM38" s="733"/>
      <c r="HAN38" s="733"/>
      <c r="HAO38" s="733"/>
      <c r="HAP38" s="733"/>
      <c r="HAQ38" s="733"/>
      <c r="HAR38" s="733"/>
      <c r="HAS38" s="733"/>
      <c r="HAT38" s="733"/>
      <c r="HAU38" s="733"/>
      <c r="HAV38" s="733"/>
      <c r="HAW38" s="733"/>
      <c r="HAX38" s="733"/>
      <c r="HAY38" s="733"/>
      <c r="HAZ38" s="733"/>
      <c r="HBA38" s="733"/>
      <c r="HBB38" s="733"/>
      <c r="HBC38" s="733"/>
      <c r="HBD38" s="733"/>
      <c r="HBE38" s="733"/>
      <c r="HBF38" s="733"/>
      <c r="HBG38" s="733"/>
      <c r="HBH38" s="733"/>
      <c r="HBI38" s="733"/>
      <c r="HBJ38" s="733"/>
      <c r="HBK38" s="733"/>
      <c r="HBL38" s="733"/>
      <c r="HBM38" s="733"/>
      <c r="HBN38" s="733"/>
      <c r="HBO38" s="733"/>
      <c r="HBP38" s="733"/>
      <c r="HBQ38" s="733"/>
      <c r="HBR38" s="733"/>
      <c r="HBS38" s="733"/>
      <c r="HBT38" s="733"/>
      <c r="HBU38" s="733"/>
      <c r="HBV38" s="733"/>
      <c r="HBW38" s="733"/>
      <c r="HBX38" s="733"/>
      <c r="HBY38" s="733"/>
      <c r="HBZ38" s="733"/>
      <c r="HCA38" s="733"/>
      <c r="HCB38" s="733"/>
      <c r="HCC38" s="733"/>
      <c r="HCD38" s="733"/>
      <c r="HCE38" s="733"/>
      <c r="HCF38" s="733"/>
      <c r="HCG38" s="733"/>
      <c r="HCH38" s="733"/>
      <c r="HCI38" s="733"/>
      <c r="HCJ38" s="733"/>
      <c r="HCK38" s="733"/>
      <c r="HCL38" s="733"/>
      <c r="HCM38" s="733"/>
      <c r="HCN38" s="733"/>
      <c r="HCO38" s="733"/>
      <c r="HCP38" s="733"/>
      <c r="HCQ38" s="733"/>
      <c r="HCR38" s="733"/>
      <c r="HCS38" s="733"/>
      <c r="HCT38" s="733"/>
      <c r="HCU38" s="733"/>
      <c r="HCV38" s="733"/>
      <c r="HCW38" s="733"/>
      <c r="HCX38" s="733"/>
      <c r="HCY38" s="733"/>
      <c r="HCZ38" s="733"/>
      <c r="HDA38" s="733"/>
      <c r="HDB38" s="733"/>
      <c r="HDC38" s="733"/>
      <c r="HDD38" s="733"/>
      <c r="HDE38" s="733"/>
      <c r="HDF38" s="733"/>
      <c r="HDG38" s="733"/>
      <c r="HDH38" s="733"/>
      <c r="HDI38" s="733"/>
      <c r="HDJ38" s="733"/>
      <c r="HDK38" s="733"/>
      <c r="HDL38" s="733"/>
      <c r="HDM38" s="733"/>
      <c r="HDN38" s="733"/>
      <c r="HDO38" s="733"/>
      <c r="HDP38" s="733"/>
      <c r="HDQ38" s="733"/>
      <c r="HDR38" s="733"/>
      <c r="HDS38" s="733"/>
      <c r="HDT38" s="733"/>
      <c r="HDU38" s="733"/>
      <c r="HDV38" s="733"/>
      <c r="HDW38" s="733"/>
      <c r="HDX38" s="733"/>
      <c r="HDY38" s="733"/>
      <c r="HDZ38" s="733"/>
      <c r="HEA38" s="733"/>
      <c r="HEB38" s="733"/>
      <c r="HEC38" s="733"/>
      <c r="HED38" s="733"/>
      <c r="HEE38" s="733"/>
      <c r="HEF38" s="733"/>
      <c r="HEG38" s="733"/>
      <c r="HEH38" s="733"/>
      <c r="HEI38" s="733"/>
      <c r="HEJ38" s="733"/>
      <c r="HEK38" s="733"/>
      <c r="HEL38" s="733"/>
      <c r="HEM38" s="733"/>
      <c r="HEN38" s="733"/>
      <c r="HEO38" s="733"/>
      <c r="HEP38" s="733"/>
      <c r="HEQ38" s="733"/>
      <c r="HER38" s="733"/>
      <c r="HES38" s="733"/>
      <c r="HET38" s="733"/>
      <c r="HEU38" s="733"/>
      <c r="HEV38" s="733"/>
      <c r="HEW38" s="733"/>
      <c r="HEX38" s="733"/>
      <c r="HEY38" s="733"/>
      <c r="HEZ38" s="733"/>
      <c r="HFA38" s="733"/>
      <c r="HFB38" s="733"/>
      <c r="HFC38" s="733"/>
      <c r="HFD38" s="733"/>
      <c r="HFE38" s="733"/>
      <c r="HFF38" s="733"/>
      <c r="HFG38" s="733"/>
      <c r="HFH38" s="733"/>
      <c r="HFI38" s="733"/>
      <c r="HFJ38" s="733"/>
      <c r="HFK38" s="733"/>
      <c r="HFL38" s="733"/>
      <c r="HFM38" s="733"/>
      <c r="HFN38" s="733"/>
      <c r="HFO38" s="733"/>
      <c r="HFP38" s="733"/>
      <c r="HFQ38" s="733"/>
      <c r="HFR38" s="733"/>
      <c r="HFS38" s="733"/>
      <c r="HFT38" s="733"/>
      <c r="HFU38" s="733"/>
      <c r="HFV38" s="733"/>
      <c r="HFW38" s="733"/>
      <c r="HFX38" s="733"/>
      <c r="HFY38" s="733"/>
      <c r="HFZ38" s="733"/>
      <c r="HGA38" s="733"/>
      <c r="HGB38" s="733"/>
      <c r="HGC38" s="733"/>
      <c r="HGD38" s="733"/>
      <c r="HGE38" s="733"/>
      <c r="HGF38" s="733"/>
      <c r="HGG38" s="733"/>
      <c r="HGH38" s="733"/>
      <c r="HGI38" s="733"/>
      <c r="HGJ38" s="733"/>
      <c r="HGK38" s="733"/>
      <c r="HGL38" s="733"/>
      <c r="HGM38" s="733"/>
      <c r="HGN38" s="733"/>
      <c r="HGO38" s="733"/>
      <c r="HGP38" s="733"/>
      <c r="HGQ38" s="733"/>
      <c r="HGR38" s="733"/>
      <c r="HGS38" s="733"/>
      <c r="HGT38" s="733"/>
      <c r="HGU38" s="733"/>
      <c r="HGV38" s="733"/>
      <c r="HGW38" s="733"/>
      <c r="HGX38" s="733"/>
      <c r="HGY38" s="733"/>
      <c r="HGZ38" s="733"/>
      <c r="HHA38" s="733"/>
      <c r="HHB38" s="733"/>
      <c r="HHC38" s="733"/>
      <c r="HHD38" s="733"/>
      <c r="HHE38" s="733"/>
      <c r="HHF38" s="733"/>
      <c r="HHG38" s="733"/>
      <c r="HHH38" s="733"/>
      <c r="HHI38" s="733"/>
      <c r="HHJ38" s="733"/>
      <c r="HHK38" s="733"/>
      <c r="HHL38" s="733"/>
      <c r="HHM38" s="733"/>
      <c r="HHN38" s="733"/>
      <c r="HHO38" s="733"/>
      <c r="HHP38" s="733"/>
      <c r="HHQ38" s="733"/>
      <c r="HHR38" s="733"/>
      <c r="HHS38" s="733"/>
      <c r="HHT38" s="733"/>
      <c r="HHU38" s="733"/>
      <c r="HHV38" s="733"/>
      <c r="HHW38" s="733"/>
      <c r="HHX38" s="733"/>
      <c r="HHY38" s="733"/>
      <c r="HHZ38" s="733"/>
      <c r="HIA38" s="733"/>
      <c r="HIB38" s="733"/>
      <c r="HIC38" s="733"/>
      <c r="HID38" s="733"/>
      <c r="HIE38" s="733"/>
      <c r="HIF38" s="733"/>
      <c r="HIG38" s="733"/>
      <c r="HIH38" s="733"/>
      <c r="HII38" s="733"/>
      <c r="HIJ38" s="733"/>
      <c r="HIK38" s="733"/>
      <c r="HIL38" s="733"/>
      <c r="HIM38" s="733"/>
      <c r="HIN38" s="733"/>
      <c r="HIO38" s="733"/>
      <c r="HIP38" s="733"/>
      <c r="HIQ38" s="733"/>
      <c r="HIR38" s="733"/>
      <c r="HIS38" s="733"/>
      <c r="HIT38" s="733"/>
      <c r="HIU38" s="733"/>
      <c r="HIV38" s="733"/>
      <c r="HIW38" s="733"/>
      <c r="HIX38" s="733"/>
      <c r="HIY38" s="733"/>
      <c r="HIZ38" s="733"/>
      <c r="HJA38" s="733"/>
      <c r="HJB38" s="733"/>
      <c r="HJC38" s="733"/>
      <c r="HJD38" s="733"/>
      <c r="HJE38" s="733"/>
      <c r="HJF38" s="733"/>
      <c r="HJG38" s="733"/>
      <c r="HJH38" s="733"/>
      <c r="HJI38" s="733"/>
      <c r="HJJ38" s="733"/>
      <c r="HJK38" s="733"/>
      <c r="HJL38" s="733"/>
      <c r="HJM38" s="733"/>
      <c r="HJN38" s="733"/>
      <c r="HJO38" s="733"/>
      <c r="HJP38" s="733"/>
      <c r="HJQ38" s="733"/>
      <c r="HJR38" s="733"/>
      <c r="HJS38" s="733"/>
      <c r="HJT38" s="733"/>
      <c r="HJU38" s="733"/>
      <c r="HJV38" s="733"/>
      <c r="HJW38" s="733"/>
      <c r="HJX38" s="733"/>
      <c r="HJY38" s="733"/>
      <c r="HJZ38" s="733"/>
      <c r="HKA38" s="733"/>
      <c r="HKB38" s="733"/>
      <c r="HKC38" s="733"/>
      <c r="HKD38" s="733"/>
      <c r="HKE38" s="733"/>
      <c r="HKF38" s="733"/>
      <c r="HKG38" s="733"/>
      <c r="HKH38" s="733"/>
      <c r="HKI38" s="733"/>
      <c r="HKJ38" s="733"/>
      <c r="HKK38" s="733"/>
      <c r="HKL38" s="733"/>
      <c r="HKM38" s="733"/>
      <c r="HKN38" s="733"/>
      <c r="HKO38" s="733"/>
      <c r="HKP38" s="733"/>
      <c r="HKQ38" s="733"/>
      <c r="HKR38" s="733"/>
      <c r="HKS38" s="733"/>
      <c r="HKT38" s="733"/>
      <c r="HKU38" s="733"/>
      <c r="HKV38" s="733"/>
      <c r="HKW38" s="733"/>
      <c r="HKX38" s="733"/>
      <c r="HKY38" s="733"/>
      <c r="HKZ38" s="733"/>
      <c r="HLA38" s="733"/>
      <c r="HLB38" s="733"/>
      <c r="HLC38" s="733"/>
      <c r="HLD38" s="733"/>
      <c r="HLE38" s="733"/>
      <c r="HLF38" s="733"/>
      <c r="HLG38" s="733"/>
      <c r="HLH38" s="733"/>
      <c r="HLI38" s="733"/>
      <c r="HLJ38" s="733"/>
      <c r="HLK38" s="733"/>
      <c r="HLL38" s="733"/>
      <c r="HLM38" s="733"/>
      <c r="HLN38" s="733"/>
      <c r="HLO38" s="733"/>
      <c r="HLP38" s="733"/>
      <c r="HLQ38" s="733"/>
      <c r="HLR38" s="733"/>
      <c r="HLS38" s="733"/>
      <c r="HLT38" s="733"/>
      <c r="HLU38" s="733"/>
      <c r="HLV38" s="733"/>
      <c r="HLW38" s="733"/>
      <c r="HLX38" s="733"/>
      <c r="HLY38" s="733"/>
      <c r="HLZ38" s="733"/>
      <c r="HMA38" s="733"/>
      <c r="HMB38" s="733"/>
      <c r="HMC38" s="733"/>
      <c r="HMD38" s="733"/>
      <c r="HME38" s="733"/>
      <c r="HMF38" s="733"/>
      <c r="HMG38" s="733"/>
      <c r="HMH38" s="733"/>
      <c r="HMI38" s="733"/>
      <c r="HMJ38" s="733"/>
      <c r="HMK38" s="733"/>
      <c r="HML38" s="733"/>
      <c r="HMM38" s="733"/>
      <c r="HMN38" s="733"/>
      <c r="HMO38" s="733"/>
      <c r="HMP38" s="733"/>
      <c r="HMQ38" s="733"/>
      <c r="HMR38" s="733"/>
      <c r="HMS38" s="733"/>
      <c r="HMT38" s="733"/>
      <c r="HMU38" s="733"/>
      <c r="HMV38" s="733"/>
      <c r="HMW38" s="733"/>
      <c r="HMX38" s="733"/>
      <c r="HMY38" s="733"/>
      <c r="HMZ38" s="733"/>
      <c r="HNA38" s="733"/>
      <c r="HNB38" s="733"/>
      <c r="HNC38" s="733"/>
      <c r="HND38" s="733"/>
      <c r="HNE38" s="733"/>
      <c r="HNF38" s="733"/>
      <c r="HNG38" s="733"/>
      <c r="HNH38" s="733"/>
      <c r="HNI38" s="733"/>
      <c r="HNJ38" s="733"/>
      <c r="HNK38" s="733"/>
      <c r="HNL38" s="733"/>
      <c r="HNM38" s="733"/>
      <c r="HNN38" s="733"/>
      <c r="HNO38" s="733"/>
      <c r="HNP38" s="733"/>
      <c r="HNQ38" s="733"/>
      <c r="HNR38" s="733"/>
      <c r="HNS38" s="733"/>
      <c r="HNT38" s="733"/>
      <c r="HNU38" s="733"/>
      <c r="HNV38" s="733"/>
      <c r="HNW38" s="733"/>
      <c r="HNX38" s="733"/>
      <c r="HNY38" s="733"/>
      <c r="HNZ38" s="733"/>
      <c r="HOA38" s="733"/>
      <c r="HOB38" s="733"/>
      <c r="HOC38" s="733"/>
      <c r="HOD38" s="733"/>
      <c r="HOE38" s="733"/>
      <c r="HOF38" s="733"/>
      <c r="HOG38" s="733"/>
      <c r="HOH38" s="733"/>
      <c r="HOI38" s="733"/>
      <c r="HOJ38" s="733"/>
      <c r="HOK38" s="733"/>
      <c r="HOL38" s="733"/>
      <c r="HOM38" s="733"/>
      <c r="HON38" s="733"/>
      <c r="HOO38" s="733"/>
      <c r="HOP38" s="733"/>
      <c r="HOQ38" s="733"/>
      <c r="HOR38" s="733"/>
      <c r="HOS38" s="733"/>
      <c r="HOT38" s="733"/>
      <c r="HOU38" s="733"/>
      <c r="HOV38" s="733"/>
      <c r="HOW38" s="733"/>
      <c r="HOX38" s="733"/>
      <c r="HOY38" s="733"/>
      <c r="HOZ38" s="733"/>
      <c r="HPA38" s="733"/>
      <c r="HPB38" s="733"/>
      <c r="HPC38" s="733"/>
      <c r="HPD38" s="733"/>
      <c r="HPE38" s="733"/>
      <c r="HPF38" s="733"/>
      <c r="HPG38" s="733"/>
      <c r="HPH38" s="733"/>
      <c r="HPI38" s="733"/>
      <c r="HPJ38" s="733"/>
      <c r="HPK38" s="733"/>
      <c r="HPL38" s="733"/>
      <c r="HPM38" s="733"/>
      <c r="HPN38" s="733"/>
      <c r="HPO38" s="733"/>
      <c r="HPP38" s="733"/>
      <c r="HPQ38" s="733"/>
      <c r="HPR38" s="733"/>
      <c r="HPS38" s="733"/>
      <c r="HPT38" s="733"/>
      <c r="HPU38" s="733"/>
      <c r="HPV38" s="733"/>
      <c r="HPW38" s="733"/>
      <c r="HPX38" s="733"/>
      <c r="HPY38" s="733"/>
      <c r="HPZ38" s="733"/>
      <c r="HQA38" s="733"/>
      <c r="HQB38" s="733"/>
      <c r="HQC38" s="733"/>
      <c r="HQD38" s="733"/>
      <c r="HQE38" s="733"/>
      <c r="HQF38" s="733"/>
      <c r="HQG38" s="733"/>
      <c r="HQH38" s="733"/>
      <c r="HQI38" s="733"/>
      <c r="HQJ38" s="733"/>
      <c r="HQK38" s="733"/>
      <c r="HQL38" s="733"/>
      <c r="HQM38" s="733"/>
      <c r="HQN38" s="733"/>
      <c r="HQO38" s="733"/>
      <c r="HQP38" s="733"/>
      <c r="HQQ38" s="733"/>
      <c r="HQR38" s="733"/>
      <c r="HQS38" s="733"/>
      <c r="HQT38" s="733"/>
      <c r="HQU38" s="733"/>
      <c r="HQV38" s="733"/>
      <c r="HQW38" s="733"/>
      <c r="HQX38" s="733"/>
      <c r="HQY38" s="733"/>
      <c r="HQZ38" s="733"/>
      <c r="HRA38" s="733"/>
      <c r="HRB38" s="733"/>
      <c r="HRC38" s="733"/>
      <c r="HRD38" s="733"/>
      <c r="HRE38" s="733"/>
      <c r="HRF38" s="733"/>
      <c r="HRG38" s="733"/>
      <c r="HRH38" s="733"/>
      <c r="HRI38" s="733"/>
      <c r="HRJ38" s="733"/>
      <c r="HRK38" s="733"/>
      <c r="HRL38" s="733"/>
      <c r="HRM38" s="733"/>
      <c r="HRN38" s="733"/>
      <c r="HRO38" s="733"/>
      <c r="HRP38" s="733"/>
      <c r="HRQ38" s="733"/>
      <c r="HRR38" s="733"/>
      <c r="HRS38" s="733"/>
      <c r="HRT38" s="733"/>
      <c r="HRU38" s="733"/>
      <c r="HRV38" s="733"/>
      <c r="HRW38" s="733"/>
      <c r="HRX38" s="733"/>
      <c r="HRY38" s="733"/>
      <c r="HRZ38" s="733"/>
      <c r="HSA38" s="733"/>
      <c r="HSB38" s="733"/>
      <c r="HSC38" s="733"/>
      <c r="HSD38" s="733"/>
      <c r="HSE38" s="733"/>
      <c r="HSF38" s="733"/>
      <c r="HSG38" s="733"/>
      <c r="HSH38" s="733"/>
      <c r="HSI38" s="733"/>
      <c r="HSJ38" s="733"/>
      <c r="HSK38" s="733"/>
      <c r="HSL38" s="733"/>
      <c r="HSM38" s="733"/>
      <c r="HSN38" s="733"/>
      <c r="HSO38" s="733"/>
      <c r="HSP38" s="733"/>
      <c r="HSQ38" s="733"/>
      <c r="HSR38" s="733"/>
      <c r="HSS38" s="733"/>
      <c r="HST38" s="733"/>
      <c r="HSU38" s="733"/>
      <c r="HSV38" s="733"/>
      <c r="HSW38" s="733"/>
      <c r="HSX38" s="733"/>
      <c r="HSY38" s="733"/>
      <c r="HSZ38" s="733"/>
      <c r="HTA38" s="733"/>
      <c r="HTB38" s="733"/>
      <c r="HTC38" s="733"/>
      <c r="HTD38" s="733"/>
      <c r="HTE38" s="733"/>
      <c r="HTF38" s="733"/>
      <c r="HTG38" s="733"/>
      <c r="HTH38" s="733"/>
      <c r="HTI38" s="733"/>
      <c r="HTJ38" s="733"/>
      <c r="HTK38" s="733"/>
      <c r="HTL38" s="733"/>
      <c r="HTM38" s="733"/>
      <c r="HTN38" s="733"/>
      <c r="HTO38" s="733"/>
      <c r="HTP38" s="733"/>
      <c r="HTQ38" s="733"/>
      <c r="HTR38" s="733"/>
      <c r="HTS38" s="733"/>
      <c r="HTT38" s="733"/>
      <c r="HTU38" s="733"/>
      <c r="HTV38" s="733"/>
      <c r="HTW38" s="733"/>
      <c r="HTX38" s="733"/>
      <c r="HTY38" s="733"/>
      <c r="HTZ38" s="733"/>
      <c r="HUA38" s="733"/>
      <c r="HUB38" s="733"/>
      <c r="HUC38" s="733"/>
      <c r="HUD38" s="733"/>
      <c r="HUE38" s="733"/>
      <c r="HUF38" s="733"/>
      <c r="HUG38" s="733"/>
      <c r="HUH38" s="733"/>
      <c r="HUI38" s="733"/>
      <c r="HUJ38" s="733"/>
      <c r="HUK38" s="733"/>
      <c r="HUL38" s="733"/>
      <c r="HUM38" s="733"/>
      <c r="HUN38" s="733"/>
      <c r="HUO38" s="733"/>
      <c r="HUP38" s="733"/>
      <c r="HUQ38" s="733"/>
      <c r="HUR38" s="733"/>
      <c r="HUS38" s="733"/>
      <c r="HUT38" s="733"/>
      <c r="HUU38" s="733"/>
      <c r="HUV38" s="733"/>
      <c r="HUW38" s="733"/>
      <c r="HUX38" s="733"/>
      <c r="HUY38" s="733"/>
      <c r="HUZ38" s="733"/>
      <c r="HVA38" s="733"/>
      <c r="HVB38" s="733"/>
      <c r="HVC38" s="733"/>
      <c r="HVD38" s="733"/>
      <c r="HVE38" s="733"/>
      <c r="HVF38" s="733"/>
      <c r="HVG38" s="733"/>
      <c r="HVH38" s="733"/>
      <c r="HVI38" s="733"/>
      <c r="HVJ38" s="733"/>
      <c r="HVK38" s="733"/>
      <c r="HVL38" s="733"/>
      <c r="HVM38" s="733"/>
      <c r="HVN38" s="733"/>
      <c r="HVO38" s="733"/>
      <c r="HVP38" s="733"/>
      <c r="HVQ38" s="733"/>
      <c r="HVR38" s="733"/>
      <c r="HVS38" s="733"/>
      <c r="HVT38" s="733"/>
      <c r="HVU38" s="733"/>
      <c r="HVV38" s="733"/>
      <c r="HVW38" s="733"/>
      <c r="HVX38" s="733"/>
      <c r="HVY38" s="733"/>
      <c r="HVZ38" s="733"/>
      <c r="HWA38" s="733"/>
      <c r="HWB38" s="733"/>
      <c r="HWC38" s="733"/>
      <c r="HWD38" s="733"/>
      <c r="HWE38" s="733"/>
      <c r="HWF38" s="733"/>
      <c r="HWG38" s="733"/>
      <c r="HWH38" s="733"/>
      <c r="HWI38" s="733"/>
      <c r="HWJ38" s="733"/>
      <c r="HWK38" s="733"/>
      <c r="HWL38" s="733"/>
      <c r="HWM38" s="733"/>
      <c r="HWN38" s="733"/>
      <c r="HWO38" s="733"/>
      <c r="HWP38" s="733"/>
      <c r="HWQ38" s="733"/>
      <c r="HWR38" s="733"/>
      <c r="HWS38" s="733"/>
      <c r="HWT38" s="733"/>
      <c r="HWU38" s="733"/>
      <c r="HWV38" s="733"/>
      <c r="HWW38" s="733"/>
      <c r="HWX38" s="733"/>
      <c r="HWY38" s="733"/>
      <c r="HWZ38" s="733"/>
      <c r="HXA38" s="733"/>
      <c r="HXB38" s="733"/>
      <c r="HXC38" s="733"/>
      <c r="HXD38" s="733"/>
      <c r="HXE38" s="733"/>
      <c r="HXF38" s="733"/>
      <c r="HXG38" s="733"/>
      <c r="HXH38" s="733"/>
      <c r="HXI38" s="733"/>
      <c r="HXJ38" s="733"/>
      <c r="HXK38" s="733"/>
      <c r="HXL38" s="733"/>
      <c r="HXM38" s="733"/>
      <c r="HXN38" s="733"/>
      <c r="HXO38" s="733"/>
      <c r="HXP38" s="733"/>
      <c r="HXQ38" s="733"/>
      <c r="HXR38" s="733"/>
      <c r="HXS38" s="733"/>
      <c r="HXT38" s="733"/>
      <c r="HXU38" s="733"/>
      <c r="HXV38" s="733"/>
      <c r="HXW38" s="733"/>
      <c r="HXX38" s="733"/>
      <c r="HXY38" s="733"/>
      <c r="HXZ38" s="733"/>
      <c r="HYA38" s="733"/>
      <c r="HYB38" s="733"/>
      <c r="HYC38" s="733"/>
      <c r="HYD38" s="733"/>
      <c r="HYE38" s="733"/>
      <c r="HYF38" s="733"/>
      <c r="HYG38" s="733"/>
      <c r="HYH38" s="733"/>
      <c r="HYI38" s="733"/>
      <c r="HYJ38" s="733"/>
      <c r="HYK38" s="733"/>
      <c r="HYL38" s="733"/>
      <c r="HYM38" s="733"/>
      <c r="HYN38" s="733"/>
      <c r="HYO38" s="733"/>
      <c r="HYP38" s="733"/>
      <c r="HYQ38" s="733"/>
      <c r="HYR38" s="733"/>
      <c r="HYS38" s="733"/>
      <c r="HYT38" s="733"/>
      <c r="HYU38" s="733"/>
      <c r="HYV38" s="733"/>
      <c r="HYW38" s="733"/>
      <c r="HYX38" s="733"/>
      <c r="HYY38" s="733"/>
      <c r="HYZ38" s="733"/>
      <c r="HZA38" s="733"/>
      <c r="HZB38" s="733"/>
      <c r="HZC38" s="733"/>
      <c r="HZD38" s="733"/>
      <c r="HZE38" s="733"/>
      <c r="HZF38" s="733"/>
      <c r="HZG38" s="733"/>
      <c r="HZH38" s="733"/>
      <c r="HZI38" s="733"/>
      <c r="HZJ38" s="733"/>
      <c r="HZK38" s="733"/>
      <c r="HZL38" s="733"/>
      <c r="HZM38" s="733"/>
      <c r="HZN38" s="733"/>
      <c r="HZO38" s="733"/>
      <c r="HZP38" s="733"/>
      <c r="HZQ38" s="733"/>
      <c r="HZR38" s="733"/>
      <c r="HZS38" s="733"/>
      <c r="HZT38" s="733"/>
      <c r="HZU38" s="733"/>
      <c r="HZV38" s="733"/>
      <c r="HZW38" s="733"/>
      <c r="HZX38" s="733"/>
      <c r="HZY38" s="733"/>
      <c r="HZZ38" s="733"/>
      <c r="IAA38" s="733"/>
      <c r="IAB38" s="733"/>
      <c r="IAC38" s="733"/>
      <c r="IAD38" s="733"/>
      <c r="IAE38" s="733"/>
      <c r="IAF38" s="733"/>
      <c r="IAG38" s="733"/>
      <c r="IAH38" s="733"/>
      <c r="IAI38" s="733"/>
      <c r="IAJ38" s="733"/>
      <c r="IAK38" s="733"/>
      <c r="IAL38" s="733"/>
      <c r="IAM38" s="733"/>
      <c r="IAN38" s="733"/>
      <c r="IAO38" s="733"/>
      <c r="IAP38" s="733"/>
      <c r="IAQ38" s="733"/>
      <c r="IAR38" s="733"/>
      <c r="IAS38" s="733"/>
      <c r="IAT38" s="733"/>
      <c r="IAU38" s="733"/>
      <c r="IAV38" s="733"/>
      <c r="IAW38" s="733"/>
      <c r="IAX38" s="733"/>
      <c r="IAY38" s="733"/>
      <c r="IAZ38" s="733"/>
      <c r="IBA38" s="733"/>
      <c r="IBB38" s="733"/>
      <c r="IBC38" s="733"/>
      <c r="IBD38" s="733"/>
      <c r="IBE38" s="733"/>
      <c r="IBF38" s="733"/>
      <c r="IBG38" s="733"/>
      <c r="IBH38" s="733"/>
      <c r="IBI38" s="733"/>
      <c r="IBJ38" s="733"/>
      <c r="IBK38" s="733"/>
      <c r="IBL38" s="733"/>
      <c r="IBM38" s="733"/>
      <c r="IBN38" s="733"/>
      <c r="IBO38" s="733"/>
      <c r="IBP38" s="733"/>
      <c r="IBQ38" s="733"/>
      <c r="IBR38" s="733"/>
      <c r="IBS38" s="733"/>
      <c r="IBT38" s="733"/>
      <c r="IBU38" s="733"/>
      <c r="IBV38" s="733"/>
      <c r="IBW38" s="733"/>
      <c r="IBX38" s="733"/>
      <c r="IBY38" s="733"/>
      <c r="IBZ38" s="733"/>
      <c r="ICA38" s="733"/>
      <c r="ICB38" s="733"/>
      <c r="ICC38" s="733"/>
      <c r="ICD38" s="733"/>
      <c r="ICE38" s="733"/>
      <c r="ICF38" s="733"/>
      <c r="ICG38" s="733"/>
      <c r="ICH38" s="733"/>
      <c r="ICI38" s="733"/>
      <c r="ICJ38" s="733"/>
      <c r="ICK38" s="733"/>
      <c r="ICL38" s="733"/>
      <c r="ICM38" s="733"/>
      <c r="ICN38" s="733"/>
      <c r="ICO38" s="733"/>
      <c r="ICP38" s="733"/>
      <c r="ICQ38" s="733"/>
      <c r="ICR38" s="733"/>
      <c r="ICS38" s="733"/>
      <c r="ICT38" s="733"/>
      <c r="ICU38" s="733"/>
      <c r="ICV38" s="733"/>
      <c r="ICW38" s="733"/>
      <c r="ICX38" s="733"/>
      <c r="ICY38" s="733"/>
      <c r="ICZ38" s="733"/>
      <c r="IDA38" s="733"/>
      <c r="IDB38" s="733"/>
      <c r="IDC38" s="733"/>
      <c r="IDD38" s="733"/>
      <c r="IDE38" s="733"/>
      <c r="IDF38" s="733"/>
      <c r="IDG38" s="733"/>
      <c r="IDH38" s="733"/>
      <c r="IDI38" s="733"/>
      <c r="IDJ38" s="733"/>
      <c r="IDK38" s="733"/>
      <c r="IDL38" s="733"/>
      <c r="IDM38" s="733"/>
      <c r="IDN38" s="733"/>
      <c r="IDO38" s="733"/>
      <c r="IDP38" s="733"/>
      <c r="IDQ38" s="733"/>
      <c r="IDR38" s="733"/>
      <c r="IDS38" s="733"/>
      <c r="IDT38" s="733"/>
      <c r="IDU38" s="733"/>
      <c r="IDV38" s="733"/>
      <c r="IDW38" s="733"/>
      <c r="IDX38" s="733"/>
      <c r="IDY38" s="733"/>
      <c r="IDZ38" s="733"/>
      <c r="IEA38" s="733"/>
      <c r="IEB38" s="733"/>
      <c r="IEC38" s="733"/>
      <c r="IED38" s="733"/>
      <c r="IEE38" s="733"/>
      <c r="IEF38" s="733"/>
      <c r="IEG38" s="733"/>
      <c r="IEH38" s="733"/>
      <c r="IEI38" s="733"/>
      <c r="IEJ38" s="733"/>
      <c r="IEK38" s="733"/>
      <c r="IEL38" s="733"/>
      <c r="IEM38" s="733"/>
      <c r="IEN38" s="733"/>
      <c r="IEO38" s="733"/>
      <c r="IEP38" s="733"/>
      <c r="IEQ38" s="733"/>
      <c r="IER38" s="733"/>
      <c r="IES38" s="733"/>
      <c r="IET38" s="733"/>
      <c r="IEU38" s="733"/>
      <c r="IEV38" s="733"/>
      <c r="IEW38" s="733"/>
      <c r="IEX38" s="733"/>
      <c r="IEY38" s="733"/>
      <c r="IEZ38" s="733"/>
      <c r="IFA38" s="733"/>
      <c r="IFB38" s="733"/>
      <c r="IFC38" s="733"/>
      <c r="IFD38" s="733"/>
      <c r="IFE38" s="733"/>
      <c r="IFF38" s="733"/>
      <c r="IFG38" s="733"/>
      <c r="IFH38" s="733"/>
      <c r="IFI38" s="733"/>
      <c r="IFJ38" s="733"/>
      <c r="IFK38" s="733"/>
      <c r="IFL38" s="733"/>
      <c r="IFM38" s="733"/>
      <c r="IFN38" s="733"/>
      <c r="IFO38" s="733"/>
      <c r="IFP38" s="733"/>
      <c r="IFQ38" s="733"/>
      <c r="IFR38" s="733"/>
      <c r="IFS38" s="733"/>
      <c r="IFT38" s="733"/>
      <c r="IFU38" s="733"/>
      <c r="IFV38" s="733"/>
      <c r="IFW38" s="733"/>
      <c r="IFX38" s="733"/>
      <c r="IFY38" s="733"/>
      <c r="IFZ38" s="733"/>
      <c r="IGA38" s="733"/>
      <c r="IGB38" s="733"/>
      <c r="IGC38" s="733"/>
      <c r="IGD38" s="733"/>
      <c r="IGE38" s="733"/>
      <c r="IGF38" s="733"/>
      <c r="IGG38" s="733"/>
      <c r="IGH38" s="733"/>
      <c r="IGI38" s="733"/>
      <c r="IGJ38" s="733"/>
      <c r="IGK38" s="733"/>
      <c r="IGL38" s="733"/>
      <c r="IGM38" s="733"/>
      <c r="IGN38" s="733"/>
      <c r="IGO38" s="733"/>
      <c r="IGP38" s="733"/>
      <c r="IGQ38" s="733"/>
      <c r="IGR38" s="733"/>
      <c r="IGS38" s="733"/>
      <c r="IGT38" s="733"/>
      <c r="IGU38" s="733"/>
      <c r="IGV38" s="733"/>
      <c r="IGW38" s="733"/>
      <c r="IGX38" s="733"/>
      <c r="IGY38" s="733"/>
      <c r="IGZ38" s="733"/>
      <c r="IHA38" s="733"/>
      <c r="IHB38" s="733"/>
      <c r="IHC38" s="733"/>
      <c r="IHD38" s="733"/>
      <c r="IHE38" s="733"/>
      <c r="IHF38" s="733"/>
      <c r="IHG38" s="733"/>
      <c r="IHH38" s="733"/>
      <c r="IHI38" s="733"/>
      <c r="IHJ38" s="733"/>
      <c r="IHK38" s="733"/>
      <c r="IHL38" s="733"/>
      <c r="IHM38" s="733"/>
      <c r="IHN38" s="733"/>
      <c r="IHO38" s="733"/>
      <c r="IHP38" s="733"/>
      <c r="IHQ38" s="733"/>
      <c r="IHR38" s="733"/>
      <c r="IHS38" s="733"/>
      <c r="IHT38" s="733"/>
      <c r="IHU38" s="733"/>
      <c r="IHV38" s="733"/>
      <c r="IHW38" s="733"/>
      <c r="IHX38" s="733"/>
      <c r="IHY38" s="733"/>
      <c r="IHZ38" s="733"/>
      <c r="IIA38" s="733"/>
      <c r="IIB38" s="733"/>
      <c r="IIC38" s="733"/>
      <c r="IID38" s="733"/>
      <c r="IIE38" s="733"/>
      <c r="IIF38" s="733"/>
      <c r="IIG38" s="733"/>
      <c r="IIH38" s="733"/>
      <c r="III38" s="733"/>
      <c r="IIJ38" s="733"/>
      <c r="IIK38" s="733"/>
      <c r="IIL38" s="733"/>
      <c r="IIM38" s="733"/>
      <c r="IIN38" s="733"/>
      <c r="IIO38" s="733"/>
      <c r="IIP38" s="733"/>
      <c r="IIQ38" s="733"/>
      <c r="IIR38" s="733"/>
      <c r="IIS38" s="733"/>
      <c r="IIT38" s="733"/>
      <c r="IIU38" s="733"/>
      <c r="IIV38" s="733"/>
      <c r="IIW38" s="733"/>
      <c r="IIX38" s="733"/>
      <c r="IIY38" s="733"/>
      <c r="IIZ38" s="733"/>
      <c r="IJA38" s="733"/>
      <c r="IJB38" s="733"/>
      <c r="IJC38" s="733"/>
      <c r="IJD38" s="733"/>
      <c r="IJE38" s="733"/>
      <c r="IJF38" s="733"/>
      <c r="IJG38" s="733"/>
      <c r="IJH38" s="733"/>
      <c r="IJI38" s="733"/>
      <c r="IJJ38" s="733"/>
      <c r="IJK38" s="733"/>
      <c r="IJL38" s="733"/>
      <c r="IJM38" s="733"/>
      <c r="IJN38" s="733"/>
      <c r="IJO38" s="733"/>
      <c r="IJP38" s="733"/>
      <c r="IJQ38" s="733"/>
      <c r="IJR38" s="733"/>
      <c r="IJS38" s="733"/>
      <c r="IJT38" s="733"/>
      <c r="IJU38" s="733"/>
      <c r="IJV38" s="733"/>
      <c r="IJW38" s="733"/>
      <c r="IJX38" s="733"/>
      <c r="IJY38" s="733"/>
      <c r="IJZ38" s="733"/>
      <c r="IKA38" s="733"/>
      <c r="IKB38" s="733"/>
      <c r="IKC38" s="733"/>
      <c r="IKD38" s="733"/>
      <c r="IKE38" s="733"/>
      <c r="IKF38" s="733"/>
      <c r="IKG38" s="733"/>
      <c r="IKH38" s="733"/>
      <c r="IKI38" s="733"/>
      <c r="IKJ38" s="733"/>
      <c r="IKK38" s="733"/>
      <c r="IKL38" s="733"/>
      <c r="IKM38" s="733"/>
      <c r="IKN38" s="733"/>
      <c r="IKO38" s="733"/>
      <c r="IKP38" s="733"/>
      <c r="IKQ38" s="733"/>
      <c r="IKR38" s="733"/>
      <c r="IKS38" s="733"/>
      <c r="IKT38" s="733"/>
      <c r="IKU38" s="733"/>
      <c r="IKV38" s="733"/>
      <c r="IKW38" s="733"/>
      <c r="IKX38" s="733"/>
      <c r="IKY38" s="733"/>
      <c r="IKZ38" s="733"/>
      <c r="ILA38" s="733"/>
      <c r="ILB38" s="733"/>
      <c r="ILC38" s="733"/>
      <c r="ILD38" s="733"/>
      <c r="ILE38" s="733"/>
      <c r="ILF38" s="733"/>
      <c r="ILG38" s="733"/>
      <c r="ILH38" s="733"/>
      <c r="ILI38" s="733"/>
      <c r="ILJ38" s="733"/>
      <c r="ILK38" s="733"/>
      <c r="ILL38" s="733"/>
      <c r="ILM38" s="733"/>
      <c r="ILN38" s="733"/>
      <c r="ILO38" s="733"/>
      <c r="ILP38" s="733"/>
      <c r="ILQ38" s="733"/>
      <c r="ILR38" s="733"/>
      <c r="ILS38" s="733"/>
      <c r="ILT38" s="733"/>
      <c r="ILU38" s="733"/>
      <c r="ILV38" s="733"/>
      <c r="ILW38" s="733"/>
      <c r="ILX38" s="733"/>
      <c r="ILY38" s="733"/>
      <c r="ILZ38" s="733"/>
      <c r="IMA38" s="733"/>
      <c r="IMB38" s="733"/>
      <c r="IMC38" s="733"/>
      <c r="IMD38" s="733"/>
      <c r="IME38" s="733"/>
      <c r="IMF38" s="733"/>
      <c r="IMG38" s="733"/>
      <c r="IMH38" s="733"/>
      <c r="IMI38" s="733"/>
      <c r="IMJ38" s="733"/>
      <c r="IMK38" s="733"/>
      <c r="IML38" s="733"/>
      <c r="IMM38" s="733"/>
      <c r="IMN38" s="733"/>
      <c r="IMO38" s="733"/>
      <c r="IMP38" s="733"/>
      <c r="IMQ38" s="733"/>
      <c r="IMR38" s="733"/>
      <c r="IMS38" s="733"/>
      <c r="IMT38" s="733"/>
      <c r="IMU38" s="733"/>
      <c r="IMV38" s="733"/>
      <c r="IMW38" s="733"/>
      <c r="IMX38" s="733"/>
      <c r="IMY38" s="733"/>
      <c r="IMZ38" s="733"/>
      <c r="INA38" s="733"/>
      <c r="INB38" s="733"/>
      <c r="INC38" s="733"/>
      <c r="IND38" s="733"/>
      <c r="INE38" s="733"/>
      <c r="INF38" s="733"/>
      <c r="ING38" s="733"/>
      <c r="INH38" s="733"/>
      <c r="INI38" s="733"/>
      <c r="INJ38" s="733"/>
      <c r="INK38" s="733"/>
      <c r="INL38" s="733"/>
      <c r="INM38" s="733"/>
      <c r="INN38" s="733"/>
      <c r="INO38" s="733"/>
      <c r="INP38" s="733"/>
      <c r="INQ38" s="733"/>
      <c r="INR38" s="733"/>
      <c r="INS38" s="733"/>
      <c r="INT38" s="733"/>
      <c r="INU38" s="733"/>
      <c r="INV38" s="733"/>
      <c r="INW38" s="733"/>
      <c r="INX38" s="733"/>
      <c r="INY38" s="733"/>
      <c r="INZ38" s="733"/>
      <c r="IOA38" s="733"/>
      <c r="IOB38" s="733"/>
      <c r="IOC38" s="733"/>
      <c r="IOD38" s="733"/>
      <c r="IOE38" s="733"/>
      <c r="IOF38" s="733"/>
      <c r="IOG38" s="733"/>
      <c r="IOH38" s="733"/>
      <c r="IOI38" s="733"/>
      <c r="IOJ38" s="733"/>
      <c r="IOK38" s="733"/>
      <c r="IOL38" s="733"/>
      <c r="IOM38" s="733"/>
      <c r="ION38" s="733"/>
      <c r="IOO38" s="733"/>
      <c r="IOP38" s="733"/>
      <c r="IOQ38" s="733"/>
      <c r="IOR38" s="733"/>
      <c r="IOS38" s="733"/>
      <c r="IOT38" s="733"/>
      <c r="IOU38" s="733"/>
      <c r="IOV38" s="733"/>
      <c r="IOW38" s="733"/>
      <c r="IOX38" s="733"/>
      <c r="IOY38" s="733"/>
      <c r="IOZ38" s="733"/>
      <c r="IPA38" s="733"/>
      <c r="IPB38" s="733"/>
      <c r="IPC38" s="733"/>
      <c r="IPD38" s="733"/>
      <c r="IPE38" s="733"/>
      <c r="IPF38" s="733"/>
      <c r="IPG38" s="733"/>
      <c r="IPH38" s="733"/>
      <c r="IPI38" s="733"/>
      <c r="IPJ38" s="733"/>
      <c r="IPK38" s="733"/>
      <c r="IPL38" s="733"/>
      <c r="IPM38" s="733"/>
      <c r="IPN38" s="733"/>
      <c r="IPO38" s="733"/>
      <c r="IPP38" s="733"/>
      <c r="IPQ38" s="733"/>
      <c r="IPR38" s="733"/>
      <c r="IPS38" s="733"/>
      <c r="IPT38" s="733"/>
      <c r="IPU38" s="733"/>
      <c r="IPV38" s="733"/>
      <c r="IPW38" s="733"/>
      <c r="IPX38" s="733"/>
      <c r="IPY38" s="733"/>
      <c r="IPZ38" s="733"/>
      <c r="IQA38" s="733"/>
      <c r="IQB38" s="733"/>
      <c r="IQC38" s="733"/>
      <c r="IQD38" s="733"/>
      <c r="IQE38" s="733"/>
      <c r="IQF38" s="733"/>
      <c r="IQG38" s="733"/>
      <c r="IQH38" s="733"/>
      <c r="IQI38" s="733"/>
      <c r="IQJ38" s="733"/>
      <c r="IQK38" s="733"/>
      <c r="IQL38" s="733"/>
      <c r="IQM38" s="733"/>
      <c r="IQN38" s="733"/>
      <c r="IQO38" s="733"/>
      <c r="IQP38" s="733"/>
      <c r="IQQ38" s="733"/>
      <c r="IQR38" s="733"/>
      <c r="IQS38" s="733"/>
      <c r="IQT38" s="733"/>
      <c r="IQU38" s="733"/>
      <c r="IQV38" s="733"/>
      <c r="IQW38" s="733"/>
      <c r="IQX38" s="733"/>
      <c r="IQY38" s="733"/>
      <c r="IQZ38" s="733"/>
      <c r="IRA38" s="733"/>
      <c r="IRB38" s="733"/>
      <c r="IRC38" s="733"/>
      <c r="IRD38" s="733"/>
      <c r="IRE38" s="733"/>
      <c r="IRF38" s="733"/>
      <c r="IRG38" s="733"/>
      <c r="IRH38" s="733"/>
      <c r="IRI38" s="733"/>
      <c r="IRJ38" s="733"/>
      <c r="IRK38" s="733"/>
      <c r="IRL38" s="733"/>
      <c r="IRM38" s="733"/>
      <c r="IRN38" s="733"/>
      <c r="IRO38" s="733"/>
      <c r="IRP38" s="733"/>
      <c r="IRQ38" s="733"/>
      <c r="IRR38" s="733"/>
      <c r="IRS38" s="733"/>
      <c r="IRT38" s="733"/>
      <c r="IRU38" s="733"/>
      <c r="IRV38" s="733"/>
      <c r="IRW38" s="733"/>
      <c r="IRX38" s="733"/>
      <c r="IRY38" s="733"/>
      <c r="IRZ38" s="733"/>
      <c r="ISA38" s="733"/>
      <c r="ISB38" s="733"/>
      <c r="ISC38" s="733"/>
      <c r="ISD38" s="733"/>
      <c r="ISE38" s="733"/>
      <c r="ISF38" s="733"/>
      <c r="ISG38" s="733"/>
      <c r="ISH38" s="733"/>
      <c r="ISI38" s="733"/>
      <c r="ISJ38" s="733"/>
      <c r="ISK38" s="733"/>
      <c r="ISL38" s="733"/>
      <c r="ISM38" s="733"/>
      <c r="ISN38" s="733"/>
      <c r="ISO38" s="733"/>
      <c r="ISP38" s="733"/>
      <c r="ISQ38" s="733"/>
      <c r="ISR38" s="733"/>
      <c r="ISS38" s="733"/>
      <c r="IST38" s="733"/>
      <c r="ISU38" s="733"/>
      <c r="ISV38" s="733"/>
      <c r="ISW38" s="733"/>
      <c r="ISX38" s="733"/>
      <c r="ISY38" s="733"/>
      <c r="ISZ38" s="733"/>
      <c r="ITA38" s="733"/>
      <c r="ITB38" s="733"/>
      <c r="ITC38" s="733"/>
      <c r="ITD38" s="733"/>
      <c r="ITE38" s="733"/>
      <c r="ITF38" s="733"/>
      <c r="ITG38" s="733"/>
      <c r="ITH38" s="733"/>
      <c r="ITI38" s="733"/>
      <c r="ITJ38" s="733"/>
      <c r="ITK38" s="733"/>
      <c r="ITL38" s="733"/>
      <c r="ITM38" s="733"/>
      <c r="ITN38" s="733"/>
      <c r="ITO38" s="733"/>
      <c r="ITP38" s="733"/>
      <c r="ITQ38" s="733"/>
      <c r="ITR38" s="733"/>
      <c r="ITS38" s="733"/>
      <c r="ITT38" s="733"/>
      <c r="ITU38" s="733"/>
      <c r="ITV38" s="733"/>
      <c r="ITW38" s="733"/>
      <c r="ITX38" s="733"/>
      <c r="ITY38" s="733"/>
      <c r="ITZ38" s="733"/>
      <c r="IUA38" s="733"/>
      <c r="IUB38" s="733"/>
      <c r="IUC38" s="733"/>
      <c r="IUD38" s="733"/>
      <c r="IUE38" s="733"/>
      <c r="IUF38" s="733"/>
      <c r="IUG38" s="733"/>
      <c r="IUH38" s="733"/>
      <c r="IUI38" s="733"/>
      <c r="IUJ38" s="733"/>
      <c r="IUK38" s="733"/>
      <c r="IUL38" s="733"/>
      <c r="IUM38" s="733"/>
      <c r="IUN38" s="733"/>
      <c r="IUO38" s="733"/>
      <c r="IUP38" s="733"/>
      <c r="IUQ38" s="733"/>
      <c r="IUR38" s="733"/>
      <c r="IUS38" s="733"/>
      <c r="IUT38" s="733"/>
      <c r="IUU38" s="733"/>
      <c r="IUV38" s="733"/>
      <c r="IUW38" s="733"/>
      <c r="IUX38" s="733"/>
      <c r="IUY38" s="733"/>
      <c r="IUZ38" s="733"/>
      <c r="IVA38" s="733"/>
      <c r="IVB38" s="733"/>
      <c r="IVC38" s="733"/>
      <c r="IVD38" s="733"/>
      <c r="IVE38" s="733"/>
      <c r="IVF38" s="733"/>
      <c r="IVG38" s="733"/>
      <c r="IVH38" s="733"/>
      <c r="IVI38" s="733"/>
      <c r="IVJ38" s="733"/>
      <c r="IVK38" s="733"/>
      <c r="IVL38" s="733"/>
      <c r="IVM38" s="733"/>
      <c r="IVN38" s="733"/>
      <c r="IVO38" s="733"/>
      <c r="IVP38" s="733"/>
      <c r="IVQ38" s="733"/>
      <c r="IVR38" s="733"/>
      <c r="IVS38" s="733"/>
      <c r="IVT38" s="733"/>
      <c r="IVU38" s="733"/>
      <c r="IVV38" s="733"/>
      <c r="IVW38" s="733"/>
      <c r="IVX38" s="733"/>
      <c r="IVY38" s="733"/>
      <c r="IVZ38" s="733"/>
      <c r="IWA38" s="733"/>
      <c r="IWB38" s="733"/>
      <c r="IWC38" s="733"/>
      <c r="IWD38" s="733"/>
      <c r="IWE38" s="733"/>
      <c r="IWF38" s="733"/>
      <c r="IWG38" s="733"/>
      <c r="IWH38" s="733"/>
      <c r="IWI38" s="733"/>
      <c r="IWJ38" s="733"/>
      <c r="IWK38" s="733"/>
      <c r="IWL38" s="733"/>
      <c r="IWM38" s="733"/>
      <c r="IWN38" s="733"/>
      <c r="IWO38" s="733"/>
      <c r="IWP38" s="733"/>
      <c r="IWQ38" s="733"/>
      <c r="IWR38" s="733"/>
      <c r="IWS38" s="733"/>
      <c r="IWT38" s="733"/>
      <c r="IWU38" s="733"/>
      <c r="IWV38" s="733"/>
      <c r="IWW38" s="733"/>
      <c r="IWX38" s="733"/>
      <c r="IWY38" s="733"/>
      <c r="IWZ38" s="733"/>
      <c r="IXA38" s="733"/>
      <c r="IXB38" s="733"/>
      <c r="IXC38" s="733"/>
      <c r="IXD38" s="733"/>
      <c r="IXE38" s="733"/>
      <c r="IXF38" s="733"/>
      <c r="IXG38" s="733"/>
      <c r="IXH38" s="733"/>
      <c r="IXI38" s="733"/>
      <c r="IXJ38" s="733"/>
      <c r="IXK38" s="733"/>
      <c r="IXL38" s="733"/>
      <c r="IXM38" s="733"/>
      <c r="IXN38" s="733"/>
      <c r="IXO38" s="733"/>
      <c r="IXP38" s="733"/>
      <c r="IXQ38" s="733"/>
      <c r="IXR38" s="733"/>
      <c r="IXS38" s="733"/>
      <c r="IXT38" s="733"/>
      <c r="IXU38" s="733"/>
      <c r="IXV38" s="733"/>
      <c r="IXW38" s="733"/>
      <c r="IXX38" s="733"/>
      <c r="IXY38" s="733"/>
      <c r="IXZ38" s="733"/>
      <c r="IYA38" s="733"/>
      <c r="IYB38" s="733"/>
      <c r="IYC38" s="733"/>
      <c r="IYD38" s="733"/>
      <c r="IYE38" s="733"/>
      <c r="IYF38" s="733"/>
      <c r="IYG38" s="733"/>
      <c r="IYH38" s="733"/>
      <c r="IYI38" s="733"/>
      <c r="IYJ38" s="733"/>
      <c r="IYK38" s="733"/>
      <c r="IYL38" s="733"/>
      <c r="IYM38" s="733"/>
      <c r="IYN38" s="733"/>
      <c r="IYO38" s="733"/>
      <c r="IYP38" s="733"/>
      <c r="IYQ38" s="733"/>
      <c r="IYR38" s="733"/>
      <c r="IYS38" s="733"/>
      <c r="IYT38" s="733"/>
      <c r="IYU38" s="733"/>
      <c r="IYV38" s="733"/>
      <c r="IYW38" s="733"/>
      <c r="IYX38" s="733"/>
      <c r="IYY38" s="733"/>
      <c r="IYZ38" s="733"/>
      <c r="IZA38" s="733"/>
      <c r="IZB38" s="733"/>
      <c r="IZC38" s="733"/>
      <c r="IZD38" s="733"/>
      <c r="IZE38" s="733"/>
      <c r="IZF38" s="733"/>
      <c r="IZG38" s="733"/>
      <c r="IZH38" s="733"/>
      <c r="IZI38" s="733"/>
      <c r="IZJ38" s="733"/>
      <c r="IZK38" s="733"/>
      <c r="IZL38" s="733"/>
      <c r="IZM38" s="733"/>
      <c r="IZN38" s="733"/>
      <c r="IZO38" s="733"/>
      <c r="IZP38" s="733"/>
      <c r="IZQ38" s="733"/>
      <c r="IZR38" s="733"/>
      <c r="IZS38" s="733"/>
      <c r="IZT38" s="733"/>
      <c r="IZU38" s="733"/>
      <c r="IZV38" s="733"/>
      <c r="IZW38" s="733"/>
      <c r="IZX38" s="733"/>
      <c r="IZY38" s="733"/>
      <c r="IZZ38" s="733"/>
      <c r="JAA38" s="733"/>
      <c r="JAB38" s="733"/>
      <c r="JAC38" s="733"/>
      <c r="JAD38" s="733"/>
      <c r="JAE38" s="733"/>
      <c r="JAF38" s="733"/>
      <c r="JAG38" s="733"/>
      <c r="JAH38" s="733"/>
      <c r="JAI38" s="733"/>
      <c r="JAJ38" s="733"/>
      <c r="JAK38" s="733"/>
      <c r="JAL38" s="733"/>
      <c r="JAM38" s="733"/>
      <c r="JAN38" s="733"/>
      <c r="JAO38" s="733"/>
      <c r="JAP38" s="733"/>
      <c r="JAQ38" s="733"/>
      <c r="JAR38" s="733"/>
      <c r="JAS38" s="733"/>
      <c r="JAT38" s="733"/>
      <c r="JAU38" s="733"/>
      <c r="JAV38" s="733"/>
      <c r="JAW38" s="733"/>
      <c r="JAX38" s="733"/>
      <c r="JAY38" s="733"/>
      <c r="JAZ38" s="733"/>
      <c r="JBA38" s="733"/>
      <c r="JBB38" s="733"/>
      <c r="JBC38" s="733"/>
      <c r="JBD38" s="733"/>
      <c r="JBE38" s="733"/>
      <c r="JBF38" s="733"/>
      <c r="JBG38" s="733"/>
      <c r="JBH38" s="733"/>
      <c r="JBI38" s="733"/>
      <c r="JBJ38" s="733"/>
      <c r="JBK38" s="733"/>
      <c r="JBL38" s="733"/>
      <c r="JBM38" s="733"/>
      <c r="JBN38" s="733"/>
      <c r="JBO38" s="733"/>
      <c r="JBP38" s="733"/>
      <c r="JBQ38" s="733"/>
      <c r="JBR38" s="733"/>
      <c r="JBS38" s="733"/>
      <c r="JBT38" s="733"/>
      <c r="JBU38" s="733"/>
      <c r="JBV38" s="733"/>
      <c r="JBW38" s="733"/>
      <c r="JBX38" s="733"/>
      <c r="JBY38" s="733"/>
      <c r="JBZ38" s="733"/>
      <c r="JCA38" s="733"/>
      <c r="JCB38" s="733"/>
      <c r="JCC38" s="733"/>
      <c r="JCD38" s="733"/>
      <c r="JCE38" s="733"/>
      <c r="JCF38" s="733"/>
      <c r="JCG38" s="733"/>
      <c r="JCH38" s="733"/>
      <c r="JCI38" s="733"/>
      <c r="JCJ38" s="733"/>
      <c r="JCK38" s="733"/>
      <c r="JCL38" s="733"/>
      <c r="JCM38" s="733"/>
      <c r="JCN38" s="733"/>
      <c r="JCO38" s="733"/>
      <c r="JCP38" s="733"/>
      <c r="JCQ38" s="733"/>
      <c r="JCR38" s="733"/>
      <c r="JCS38" s="733"/>
      <c r="JCT38" s="733"/>
      <c r="JCU38" s="733"/>
      <c r="JCV38" s="733"/>
      <c r="JCW38" s="733"/>
      <c r="JCX38" s="733"/>
      <c r="JCY38" s="733"/>
      <c r="JCZ38" s="733"/>
      <c r="JDA38" s="733"/>
      <c r="JDB38" s="733"/>
      <c r="JDC38" s="733"/>
      <c r="JDD38" s="733"/>
      <c r="JDE38" s="733"/>
      <c r="JDF38" s="733"/>
      <c r="JDG38" s="733"/>
      <c r="JDH38" s="733"/>
      <c r="JDI38" s="733"/>
      <c r="JDJ38" s="733"/>
      <c r="JDK38" s="733"/>
      <c r="JDL38" s="733"/>
      <c r="JDM38" s="733"/>
      <c r="JDN38" s="733"/>
      <c r="JDO38" s="733"/>
      <c r="JDP38" s="733"/>
      <c r="JDQ38" s="733"/>
      <c r="JDR38" s="733"/>
      <c r="JDS38" s="733"/>
      <c r="JDT38" s="733"/>
      <c r="JDU38" s="733"/>
      <c r="JDV38" s="733"/>
      <c r="JDW38" s="733"/>
      <c r="JDX38" s="733"/>
      <c r="JDY38" s="733"/>
      <c r="JDZ38" s="733"/>
      <c r="JEA38" s="733"/>
      <c r="JEB38" s="733"/>
      <c r="JEC38" s="733"/>
      <c r="JED38" s="733"/>
      <c r="JEE38" s="733"/>
      <c r="JEF38" s="733"/>
      <c r="JEG38" s="733"/>
      <c r="JEH38" s="733"/>
      <c r="JEI38" s="733"/>
      <c r="JEJ38" s="733"/>
      <c r="JEK38" s="733"/>
      <c r="JEL38" s="733"/>
      <c r="JEM38" s="733"/>
      <c r="JEN38" s="733"/>
      <c r="JEO38" s="733"/>
      <c r="JEP38" s="733"/>
      <c r="JEQ38" s="733"/>
      <c r="JER38" s="733"/>
      <c r="JES38" s="733"/>
      <c r="JET38" s="733"/>
      <c r="JEU38" s="733"/>
      <c r="JEV38" s="733"/>
      <c r="JEW38" s="733"/>
      <c r="JEX38" s="733"/>
      <c r="JEY38" s="733"/>
      <c r="JEZ38" s="733"/>
      <c r="JFA38" s="733"/>
      <c r="JFB38" s="733"/>
      <c r="JFC38" s="733"/>
      <c r="JFD38" s="733"/>
      <c r="JFE38" s="733"/>
      <c r="JFF38" s="733"/>
      <c r="JFG38" s="733"/>
      <c r="JFH38" s="733"/>
      <c r="JFI38" s="733"/>
      <c r="JFJ38" s="733"/>
      <c r="JFK38" s="733"/>
      <c r="JFL38" s="733"/>
      <c r="JFM38" s="733"/>
      <c r="JFN38" s="733"/>
      <c r="JFO38" s="733"/>
      <c r="JFP38" s="733"/>
      <c r="JFQ38" s="733"/>
      <c r="JFR38" s="733"/>
      <c r="JFS38" s="733"/>
      <c r="JFT38" s="733"/>
      <c r="JFU38" s="733"/>
      <c r="JFV38" s="733"/>
      <c r="JFW38" s="733"/>
      <c r="JFX38" s="733"/>
      <c r="JFY38" s="733"/>
      <c r="JFZ38" s="733"/>
      <c r="JGA38" s="733"/>
      <c r="JGB38" s="733"/>
      <c r="JGC38" s="733"/>
      <c r="JGD38" s="733"/>
      <c r="JGE38" s="733"/>
      <c r="JGF38" s="733"/>
      <c r="JGG38" s="733"/>
      <c r="JGH38" s="733"/>
      <c r="JGI38" s="733"/>
      <c r="JGJ38" s="733"/>
      <c r="JGK38" s="733"/>
      <c r="JGL38" s="733"/>
      <c r="JGM38" s="733"/>
      <c r="JGN38" s="733"/>
      <c r="JGO38" s="733"/>
      <c r="JGP38" s="733"/>
      <c r="JGQ38" s="733"/>
      <c r="JGR38" s="733"/>
      <c r="JGS38" s="733"/>
      <c r="JGT38" s="733"/>
      <c r="JGU38" s="733"/>
      <c r="JGV38" s="733"/>
      <c r="JGW38" s="733"/>
      <c r="JGX38" s="733"/>
      <c r="JGY38" s="733"/>
      <c r="JGZ38" s="733"/>
      <c r="JHA38" s="733"/>
      <c r="JHB38" s="733"/>
      <c r="JHC38" s="733"/>
      <c r="JHD38" s="733"/>
      <c r="JHE38" s="733"/>
      <c r="JHF38" s="733"/>
      <c r="JHG38" s="733"/>
      <c r="JHH38" s="733"/>
      <c r="JHI38" s="733"/>
      <c r="JHJ38" s="733"/>
      <c r="JHK38" s="733"/>
      <c r="JHL38" s="733"/>
      <c r="JHM38" s="733"/>
      <c r="JHN38" s="733"/>
      <c r="JHO38" s="733"/>
      <c r="JHP38" s="733"/>
      <c r="JHQ38" s="733"/>
      <c r="JHR38" s="733"/>
      <c r="JHS38" s="733"/>
      <c r="JHT38" s="733"/>
      <c r="JHU38" s="733"/>
      <c r="JHV38" s="733"/>
      <c r="JHW38" s="733"/>
      <c r="JHX38" s="733"/>
      <c r="JHY38" s="733"/>
      <c r="JHZ38" s="733"/>
      <c r="JIA38" s="733"/>
      <c r="JIB38" s="733"/>
      <c r="JIC38" s="733"/>
      <c r="JID38" s="733"/>
      <c r="JIE38" s="733"/>
      <c r="JIF38" s="733"/>
      <c r="JIG38" s="733"/>
      <c r="JIH38" s="733"/>
      <c r="JII38" s="733"/>
      <c r="JIJ38" s="733"/>
      <c r="JIK38" s="733"/>
      <c r="JIL38" s="733"/>
      <c r="JIM38" s="733"/>
      <c r="JIN38" s="733"/>
      <c r="JIO38" s="733"/>
      <c r="JIP38" s="733"/>
      <c r="JIQ38" s="733"/>
      <c r="JIR38" s="733"/>
      <c r="JIS38" s="733"/>
      <c r="JIT38" s="733"/>
      <c r="JIU38" s="733"/>
      <c r="JIV38" s="733"/>
      <c r="JIW38" s="733"/>
      <c r="JIX38" s="733"/>
      <c r="JIY38" s="733"/>
      <c r="JIZ38" s="733"/>
      <c r="JJA38" s="733"/>
      <c r="JJB38" s="733"/>
      <c r="JJC38" s="733"/>
      <c r="JJD38" s="733"/>
      <c r="JJE38" s="733"/>
      <c r="JJF38" s="733"/>
      <c r="JJG38" s="733"/>
      <c r="JJH38" s="733"/>
      <c r="JJI38" s="733"/>
      <c r="JJJ38" s="733"/>
      <c r="JJK38" s="733"/>
      <c r="JJL38" s="733"/>
      <c r="JJM38" s="733"/>
      <c r="JJN38" s="733"/>
      <c r="JJO38" s="733"/>
      <c r="JJP38" s="733"/>
      <c r="JJQ38" s="733"/>
      <c r="JJR38" s="733"/>
      <c r="JJS38" s="733"/>
      <c r="JJT38" s="733"/>
      <c r="JJU38" s="733"/>
      <c r="JJV38" s="733"/>
      <c r="JJW38" s="733"/>
      <c r="JJX38" s="733"/>
      <c r="JJY38" s="733"/>
      <c r="JJZ38" s="733"/>
      <c r="JKA38" s="733"/>
      <c r="JKB38" s="733"/>
      <c r="JKC38" s="733"/>
      <c r="JKD38" s="733"/>
      <c r="JKE38" s="733"/>
      <c r="JKF38" s="733"/>
      <c r="JKG38" s="733"/>
      <c r="JKH38" s="733"/>
      <c r="JKI38" s="733"/>
      <c r="JKJ38" s="733"/>
      <c r="JKK38" s="733"/>
      <c r="JKL38" s="733"/>
      <c r="JKM38" s="733"/>
      <c r="JKN38" s="733"/>
      <c r="JKO38" s="733"/>
      <c r="JKP38" s="733"/>
      <c r="JKQ38" s="733"/>
      <c r="JKR38" s="733"/>
      <c r="JKS38" s="733"/>
      <c r="JKT38" s="733"/>
      <c r="JKU38" s="733"/>
      <c r="JKV38" s="733"/>
      <c r="JKW38" s="733"/>
      <c r="JKX38" s="733"/>
      <c r="JKY38" s="733"/>
      <c r="JKZ38" s="733"/>
      <c r="JLA38" s="733"/>
      <c r="JLB38" s="733"/>
      <c r="JLC38" s="733"/>
      <c r="JLD38" s="733"/>
      <c r="JLE38" s="733"/>
      <c r="JLF38" s="733"/>
      <c r="JLG38" s="733"/>
      <c r="JLH38" s="733"/>
      <c r="JLI38" s="733"/>
      <c r="JLJ38" s="733"/>
      <c r="JLK38" s="733"/>
      <c r="JLL38" s="733"/>
      <c r="JLM38" s="733"/>
      <c r="JLN38" s="733"/>
      <c r="JLO38" s="733"/>
      <c r="JLP38" s="733"/>
      <c r="JLQ38" s="733"/>
      <c r="JLR38" s="733"/>
      <c r="JLS38" s="733"/>
      <c r="JLT38" s="733"/>
      <c r="JLU38" s="733"/>
      <c r="JLV38" s="733"/>
      <c r="JLW38" s="733"/>
      <c r="JLX38" s="733"/>
      <c r="JLY38" s="733"/>
      <c r="JLZ38" s="733"/>
      <c r="JMA38" s="733"/>
      <c r="JMB38" s="733"/>
      <c r="JMC38" s="733"/>
      <c r="JMD38" s="733"/>
      <c r="JME38" s="733"/>
      <c r="JMF38" s="733"/>
      <c r="JMG38" s="733"/>
      <c r="JMH38" s="733"/>
      <c r="JMI38" s="733"/>
      <c r="JMJ38" s="733"/>
      <c r="JMK38" s="733"/>
      <c r="JML38" s="733"/>
      <c r="JMM38" s="733"/>
      <c r="JMN38" s="733"/>
      <c r="JMO38" s="733"/>
      <c r="JMP38" s="733"/>
      <c r="JMQ38" s="733"/>
      <c r="JMR38" s="733"/>
      <c r="JMS38" s="733"/>
      <c r="JMT38" s="733"/>
      <c r="JMU38" s="733"/>
      <c r="JMV38" s="733"/>
      <c r="JMW38" s="733"/>
      <c r="JMX38" s="733"/>
      <c r="JMY38" s="733"/>
      <c r="JMZ38" s="733"/>
      <c r="JNA38" s="733"/>
      <c r="JNB38" s="733"/>
      <c r="JNC38" s="733"/>
      <c r="JND38" s="733"/>
      <c r="JNE38" s="733"/>
      <c r="JNF38" s="733"/>
      <c r="JNG38" s="733"/>
      <c r="JNH38" s="733"/>
      <c r="JNI38" s="733"/>
      <c r="JNJ38" s="733"/>
      <c r="JNK38" s="733"/>
      <c r="JNL38" s="733"/>
      <c r="JNM38" s="733"/>
      <c r="JNN38" s="733"/>
      <c r="JNO38" s="733"/>
      <c r="JNP38" s="733"/>
      <c r="JNQ38" s="733"/>
      <c r="JNR38" s="733"/>
      <c r="JNS38" s="733"/>
      <c r="JNT38" s="733"/>
      <c r="JNU38" s="733"/>
      <c r="JNV38" s="733"/>
      <c r="JNW38" s="733"/>
      <c r="JNX38" s="733"/>
      <c r="JNY38" s="733"/>
      <c r="JNZ38" s="733"/>
      <c r="JOA38" s="733"/>
      <c r="JOB38" s="733"/>
      <c r="JOC38" s="733"/>
      <c r="JOD38" s="733"/>
      <c r="JOE38" s="733"/>
      <c r="JOF38" s="733"/>
      <c r="JOG38" s="733"/>
      <c r="JOH38" s="733"/>
      <c r="JOI38" s="733"/>
      <c r="JOJ38" s="733"/>
      <c r="JOK38" s="733"/>
      <c r="JOL38" s="733"/>
      <c r="JOM38" s="733"/>
      <c r="JON38" s="733"/>
      <c r="JOO38" s="733"/>
      <c r="JOP38" s="733"/>
      <c r="JOQ38" s="733"/>
      <c r="JOR38" s="733"/>
      <c r="JOS38" s="733"/>
      <c r="JOT38" s="733"/>
      <c r="JOU38" s="733"/>
      <c r="JOV38" s="733"/>
      <c r="JOW38" s="733"/>
      <c r="JOX38" s="733"/>
      <c r="JOY38" s="733"/>
      <c r="JOZ38" s="733"/>
      <c r="JPA38" s="733"/>
      <c r="JPB38" s="733"/>
      <c r="JPC38" s="733"/>
      <c r="JPD38" s="733"/>
      <c r="JPE38" s="733"/>
      <c r="JPF38" s="733"/>
      <c r="JPG38" s="733"/>
      <c r="JPH38" s="733"/>
      <c r="JPI38" s="733"/>
      <c r="JPJ38" s="733"/>
      <c r="JPK38" s="733"/>
      <c r="JPL38" s="733"/>
      <c r="JPM38" s="733"/>
      <c r="JPN38" s="733"/>
      <c r="JPO38" s="733"/>
      <c r="JPP38" s="733"/>
      <c r="JPQ38" s="733"/>
      <c r="JPR38" s="733"/>
      <c r="JPS38" s="733"/>
      <c r="JPT38" s="733"/>
      <c r="JPU38" s="733"/>
      <c r="JPV38" s="733"/>
      <c r="JPW38" s="733"/>
      <c r="JPX38" s="733"/>
      <c r="JPY38" s="733"/>
      <c r="JPZ38" s="733"/>
      <c r="JQA38" s="733"/>
      <c r="JQB38" s="733"/>
      <c r="JQC38" s="733"/>
      <c r="JQD38" s="733"/>
      <c r="JQE38" s="733"/>
      <c r="JQF38" s="733"/>
      <c r="JQG38" s="733"/>
      <c r="JQH38" s="733"/>
      <c r="JQI38" s="733"/>
      <c r="JQJ38" s="733"/>
      <c r="JQK38" s="733"/>
      <c r="JQL38" s="733"/>
      <c r="JQM38" s="733"/>
      <c r="JQN38" s="733"/>
      <c r="JQO38" s="733"/>
      <c r="JQP38" s="733"/>
      <c r="JQQ38" s="733"/>
      <c r="JQR38" s="733"/>
      <c r="JQS38" s="733"/>
      <c r="JQT38" s="733"/>
      <c r="JQU38" s="733"/>
      <c r="JQV38" s="733"/>
      <c r="JQW38" s="733"/>
      <c r="JQX38" s="733"/>
      <c r="JQY38" s="733"/>
      <c r="JQZ38" s="733"/>
      <c r="JRA38" s="733"/>
      <c r="JRB38" s="733"/>
      <c r="JRC38" s="733"/>
      <c r="JRD38" s="733"/>
      <c r="JRE38" s="733"/>
      <c r="JRF38" s="733"/>
      <c r="JRG38" s="733"/>
      <c r="JRH38" s="733"/>
      <c r="JRI38" s="733"/>
      <c r="JRJ38" s="733"/>
      <c r="JRK38" s="733"/>
      <c r="JRL38" s="733"/>
      <c r="JRM38" s="733"/>
      <c r="JRN38" s="733"/>
      <c r="JRO38" s="733"/>
      <c r="JRP38" s="733"/>
      <c r="JRQ38" s="733"/>
      <c r="JRR38" s="733"/>
      <c r="JRS38" s="733"/>
      <c r="JRT38" s="733"/>
      <c r="JRU38" s="733"/>
      <c r="JRV38" s="733"/>
      <c r="JRW38" s="733"/>
      <c r="JRX38" s="733"/>
      <c r="JRY38" s="733"/>
      <c r="JRZ38" s="733"/>
      <c r="JSA38" s="733"/>
      <c r="JSB38" s="733"/>
      <c r="JSC38" s="733"/>
      <c r="JSD38" s="733"/>
      <c r="JSE38" s="733"/>
      <c r="JSF38" s="733"/>
      <c r="JSG38" s="733"/>
      <c r="JSH38" s="733"/>
      <c r="JSI38" s="733"/>
      <c r="JSJ38" s="733"/>
      <c r="JSK38" s="733"/>
      <c r="JSL38" s="733"/>
      <c r="JSM38" s="733"/>
      <c r="JSN38" s="733"/>
      <c r="JSO38" s="733"/>
      <c r="JSP38" s="733"/>
      <c r="JSQ38" s="733"/>
      <c r="JSR38" s="733"/>
      <c r="JSS38" s="733"/>
      <c r="JST38" s="733"/>
      <c r="JSU38" s="733"/>
      <c r="JSV38" s="733"/>
      <c r="JSW38" s="733"/>
      <c r="JSX38" s="733"/>
      <c r="JSY38" s="733"/>
      <c r="JSZ38" s="733"/>
      <c r="JTA38" s="733"/>
      <c r="JTB38" s="733"/>
      <c r="JTC38" s="733"/>
      <c r="JTD38" s="733"/>
      <c r="JTE38" s="733"/>
      <c r="JTF38" s="733"/>
      <c r="JTG38" s="733"/>
      <c r="JTH38" s="733"/>
      <c r="JTI38" s="733"/>
      <c r="JTJ38" s="733"/>
      <c r="JTK38" s="733"/>
      <c r="JTL38" s="733"/>
      <c r="JTM38" s="733"/>
      <c r="JTN38" s="733"/>
      <c r="JTO38" s="733"/>
      <c r="JTP38" s="733"/>
      <c r="JTQ38" s="733"/>
      <c r="JTR38" s="733"/>
      <c r="JTS38" s="733"/>
      <c r="JTT38" s="733"/>
      <c r="JTU38" s="733"/>
      <c r="JTV38" s="733"/>
      <c r="JTW38" s="733"/>
      <c r="JTX38" s="733"/>
      <c r="JTY38" s="733"/>
      <c r="JTZ38" s="733"/>
      <c r="JUA38" s="733"/>
      <c r="JUB38" s="733"/>
      <c r="JUC38" s="733"/>
      <c r="JUD38" s="733"/>
      <c r="JUE38" s="733"/>
      <c r="JUF38" s="733"/>
      <c r="JUG38" s="733"/>
      <c r="JUH38" s="733"/>
      <c r="JUI38" s="733"/>
      <c r="JUJ38" s="733"/>
      <c r="JUK38" s="733"/>
      <c r="JUL38" s="733"/>
      <c r="JUM38" s="733"/>
      <c r="JUN38" s="733"/>
      <c r="JUO38" s="733"/>
      <c r="JUP38" s="733"/>
      <c r="JUQ38" s="733"/>
      <c r="JUR38" s="733"/>
      <c r="JUS38" s="733"/>
      <c r="JUT38" s="733"/>
      <c r="JUU38" s="733"/>
      <c r="JUV38" s="733"/>
      <c r="JUW38" s="733"/>
      <c r="JUX38" s="733"/>
      <c r="JUY38" s="733"/>
      <c r="JUZ38" s="733"/>
      <c r="JVA38" s="733"/>
      <c r="JVB38" s="733"/>
      <c r="JVC38" s="733"/>
      <c r="JVD38" s="733"/>
      <c r="JVE38" s="733"/>
      <c r="JVF38" s="733"/>
      <c r="JVG38" s="733"/>
      <c r="JVH38" s="733"/>
      <c r="JVI38" s="733"/>
      <c r="JVJ38" s="733"/>
      <c r="JVK38" s="733"/>
      <c r="JVL38" s="733"/>
      <c r="JVM38" s="733"/>
      <c r="JVN38" s="733"/>
      <c r="JVO38" s="733"/>
      <c r="JVP38" s="733"/>
      <c r="JVQ38" s="733"/>
      <c r="JVR38" s="733"/>
      <c r="JVS38" s="733"/>
      <c r="JVT38" s="733"/>
      <c r="JVU38" s="733"/>
      <c r="JVV38" s="733"/>
      <c r="JVW38" s="733"/>
      <c r="JVX38" s="733"/>
      <c r="JVY38" s="733"/>
      <c r="JVZ38" s="733"/>
      <c r="JWA38" s="733"/>
      <c r="JWB38" s="733"/>
      <c r="JWC38" s="733"/>
      <c r="JWD38" s="733"/>
      <c r="JWE38" s="733"/>
      <c r="JWF38" s="733"/>
      <c r="JWG38" s="733"/>
      <c r="JWH38" s="733"/>
      <c r="JWI38" s="733"/>
      <c r="JWJ38" s="733"/>
      <c r="JWK38" s="733"/>
      <c r="JWL38" s="733"/>
      <c r="JWM38" s="733"/>
      <c r="JWN38" s="733"/>
      <c r="JWO38" s="733"/>
      <c r="JWP38" s="733"/>
      <c r="JWQ38" s="733"/>
      <c r="JWR38" s="733"/>
      <c r="JWS38" s="733"/>
      <c r="JWT38" s="733"/>
      <c r="JWU38" s="733"/>
      <c r="JWV38" s="733"/>
      <c r="JWW38" s="733"/>
      <c r="JWX38" s="733"/>
      <c r="JWY38" s="733"/>
      <c r="JWZ38" s="733"/>
      <c r="JXA38" s="733"/>
      <c r="JXB38" s="733"/>
      <c r="JXC38" s="733"/>
      <c r="JXD38" s="733"/>
      <c r="JXE38" s="733"/>
      <c r="JXF38" s="733"/>
      <c r="JXG38" s="733"/>
      <c r="JXH38" s="733"/>
      <c r="JXI38" s="733"/>
      <c r="JXJ38" s="733"/>
      <c r="JXK38" s="733"/>
      <c r="JXL38" s="733"/>
      <c r="JXM38" s="733"/>
      <c r="JXN38" s="733"/>
      <c r="JXO38" s="733"/>
      <c r="JXP38" s="733"/>
      <c r="JXQ38" s="733"/>
      <c r="JXR38" s="733"/>
      <c r="JXS38" s="733"/>
      <c r="JXT38" s="733"/>
      <c r="JXU38" s="733"/>
      <c r="JXV38" s="733"/>
      <c r="JXW38" s="733"/>
      <c r="JXX38" s="733"/>
      <c r="JXY38" s="733"/>
      <c r="JXZ38" s="733"/>
      <c r="JYA38" s="733"/>
      <c r="JYB38" s="733"/>
      <c r="JYC38" s="733"/>
      <c r="JYD38" s="733"/>
      <c r="JYE38" s="733"/>
      <c r="JYF38" s="733"/>
      <c r="JYG38" s="733"/>
      <c r="JYH38" s="733"/>
      <c r="JYI38" s="733"/>
      <c r="JYJ38" s="733"/>
      <c r="JYK38" s="733"/>
      <c r="JYL38" s="733"/>
      <c r="JYM38" s="733"/>
      <c r="JYN38" s="733"/>
      <c r="JYO38" s="733"/>
      <c r="JYP38" s="733"/>
      <c r="JYQ38" s="733"/>
      <c r="JYR38" s="733"/>
      <c r="JYS38" s="733"/>
      <c r="JYT38" s="733"/>
      <c r="JYU38" s="733"/>
      <c r="JYV38" s="733"/>
      <c r="JYW38" s="733"/>
      <c r="JYX38" s="733"/>
      <c r="JYY38" s="733"/>
      <c r="JYZ38" s="733"/>
      <c r="JZA38" s="733"/>
      <c r="JZB38" s="733"/>
      <c r="JZC38" s="733"/>
      <c r="JZD38" s="733"/>
      <c r="JZE38" s="733"/>
      <c r="JZF38" s="733"/>
      <c r="JZG38" s="733"/>
      <c r="JZH38" s="733"/>
      <c r="JZI38" s="733"/>
      <c r="JZJ38" s="733"/>
      <c r="JZK38" s="733"/>
      <c r="JZL38" s="733"/>
      <c r="JZM38" s="733"/>
      <c r="JZN38" s="733"/>
      <c r="JZO38" s="733"/>
      <c r="JZP38" s="733"/>
      <c r="JZQ38" s="733"/>
      <c r="JZR38" s="733"/>
      <c r="JZS38" s="733"/>
      <c r="JZT38" s="733"/>
      <c r="JZU38" s="733"/>
      <c r="JZV38" s="733"/>
      <c r="JZW38" s="733"/>
      <c r="JZX38" s="733"/>
      <c r="JZY38" s="733"/>
      <c r="JZZ38" s="733"/>
      <c r="KAA38" s="733"/>
      <c r="KAB38" s="733"/>
      <c r="KAC38" s="733"/>
      <c r="KAD38" s="733"/>
      <c r="KAE38" s="733"/>
      <c r="KAF38" s="733"/>
      <c r="KAG38" s="733"/>
      <c r="KAH38" s="733"/>
      <c r="KAI38" s="733"/>
      <c r="KAJ38" s="733"/>
      <c r="KAK38" s="733"/>
      <c r="KAL38" s="733"/>
      <c r="KAM38" s="733"/>
      <c r="KAN38" s="733"/>
      <c r="KAO38" s="733"/>
      <c r="KAP38" s="733"/>
      <c r="KAQ38" s="733"/>
      <c r="KAR38" s="733"/>
      <c r="KAS38" s="733"/>
      <c r="KAT38" s="733"/>
      <c r="KAU38" s="733"/>
      <c r="KAV38" s="733"/>
      <c r="KAW38" s="733"/>
      <c r="KAX38" s="733"/>
      <c r="KAY38" s="733"/>
      <c r="KAZ38" s="733"/>
      <c r="KBA38" s="733"/>
      <c r="KBB38" s="733"/>
      <c r="KBC38" s="733"/>
      <c r="KBD38" s="733"/>
      <c r="KBE38" s="733"/>
      <c r="KBF38" s="733"/>
      <c r="KBG38" s="733"/>
      <c r="KBH38" s="733"/>
      <c r="KBI38" s="733"/>
      <c r="KBJ38" s="733"/>
      <c r="KBK38" s="733"/>
      <c r="KBL38" s="733"/>
      <c r="KBM38" s="733"/>
      <c r="KBN38" s="733"/>
      <c r="KBO38" s="733"/>
      <c r="KBP38" s="733"/>
      <c r="KBQ38" s="733"/>
      <c r="KBR38" s="733"/>
      <c r="KBS38" s="733"/>
      <c r="KBT38" s="733"/>
      <c r="KBU38" s="733"/>
      <c r="KBV38" s="733"/>
      <c r="KBW38" s="733"/>
      <c r="KBX38" s="733"/>
      <c r="KBY38" s="733"/>
      <c r="KBZ38" s="733"/>
      <c r="KCA38" s="733"/>
      <c r="KCB38" s="733"/>
      <c r="KCC38" s="733"/>
      <c r="KCD38" s="733"/>
      <c r="KCE38" s="733"/>
      <c r="KCF38" s="733"/>
      <c r="KCG38" s="733"/>
      <c r="KCH38" s="733"/>
      <c r="KCI38" s="733"/>
      <c r="KCJ38" s="733"/>
      <c r="KCK38" s="733"/>
      <c r="KCL38" s="733"/>
      <c r="KCM38" s="733"/>
      <c r="KCN38" s="733"/>
      <c r="KCO38" s="733"/>
      <c r="KCP38" s="733"/>
      <c r="KCQ38" s="733"/>
      <c r="KCR38" s="733"/>
      <c r="KCS38" s="733"/>
      <c r="KCT38" s="733"/>
      <c r="KCU38" s="733"/>
      <c r="KCV38" s="733"/>
      <c r="KCW38" s="733"/>
      <c r="KCX38" s="733"/>
      <c r="KCY38" s="733"/>
      <c r="KCZ38" s="733"/>
      <c r="KDA38" s="733"/>
      <c r="KDB38" s="733"/>
      <c r="KDC38" s="733"/>
      <c r="KDD38" s="733"/>
      <c r="KDE38" s="733"/>
      <c r="KDF38" s="733"/>
      <c r="KDG38" s="733"/>
      <c r="KDH38" s="733"/>
      <c r="KDI38" s="733"/>
      <c r="KDJ38" s="733"/>
      <c r="KDK38" s="733"/>
      <c r="KDL38" s="733"/>
      <c r="KDM38" s="733"/>
      <c r="KDN38" s="733"/>
      <c r="KDO38" s="733"/>
      <c r="KDP38" s="733"/>
      <c r="KDQ38" s="733"/>
      <c r="KDR38" s="733"/>
      <c r="KDS38" s="733"/>
      <c r="KDT38" s="733"/>
      <c r="KDU38" s="733"/>
      <c r="KDV38" s="733"/>
      <c r="KDW38" s="733"/>
      <c r="KDX38" s="733"/>
      <c r="KDY38" s="733"/>
      <c r="KDZ38" s="733"/>
      <c r="KEA38" s="733"/>
      <c r="KEB38" s="733"/>
      <c r="KEC38" s="733"/>
      <c r="KED38" s="733"/>
      <c r="KEE38" s="733"/>
      <c r="KEF38" s="733"/>
      <c r="KEG38" s="733"/>
      <c r="KEH38" s="733"/>
      <c r="KEI38" s="733"/>
      <c r="KEJ38" s="733"/>
      <c r="KEK38" s="733"/>
      <c r="KEL38" s="733"/>
      <c r="KEM38" s="733"/>
      <c r="KEN38" s="733"/>
      <c r="KEO38" s="733"/>
      <c r="KEP38" s="733"/>
      <c r="KEQ38" s="733"/>
      <c r="KER38" s="733"/>
      <c r="KES38" s="733"/>
      <c r="KET38" s="733"/>
      <c r="KEU38" s="733"/>
      <c r="KEV38" s="733"/>
      <c r="KEW38" s="733"/>
      <c r="KEX38" s="733"/>
      <c r="KEY38" s="733"/>
      <c r="KEZ38" s="733"/>
      <c r="KFA38" s="733"/>
      <c r="KFB38" s="733"/>
      <c r="KFC38" s="733"/>
      <c r="KFD38" s="733"/>
      <c r="KFE38" s="733"/>
      <c r="KFF38" s="733"/>
      <c r="KFG38" s="733"/>
      <c r="KFH38" s="733"/>
      <c r="KFI38" s="733"/>
      <c r="KFJ38" s="733"/>
      <c r="KFK38" s="733"/>
      <c r="KFL38" s="733"/>
      <c r="KFM38" s="733"/>
      <c r="KFN38" s="733"/>
      <c r="KFO38" s="733"/>
      <c r="KFP38" s="733"/>
      <c r="KFQ38" s="733"/>
      <c r="KFR38" s="733"/>
      <c r="KFS38" s="733"/>
      <c r="KFT38" s="733"/>
      <c r="KFU38" s="733"/>
      <c r="KFV38" s="733"/>
      <c r="KFW38" s="733"/>
      <c r="KFX38" s="733"/>
      <c r="KFY38" s="733"/>
      <c r="KFZ38" s="733"/>
      <c r="KGA38" s="733"/>
      <c r="KGB38" s="733"/>
      <c r="KGC38" s="733"/>
      <c r="KGD38" s="733"/>
      <c r="KGE38" s="733"/>
      <c r="KGF38" s="733"/>
      <c r="KGG38" s="733"/>
      <c r="KGH38" s="733"/>
      <c r="KGI38" s="733"/>
      <c r="KGJ38" s="733"/>
      <c r="KGK38" s="733"/>
      <c r="KGL38" s="733"/>
      <c r="KGM38" s="733"/>
      <c r="KGN38" s="733"/>
      <c r="KGO38" s="733"/>
      <c r="KGP38" s="733"/>
      <c r="KGQ38" s="733"/>
      <c r="KGR38" s="733"/>
      <c r="KGS38" s="733"/>
      <c r="KGT38" s="733"/>
      <c r="KGU38" s="733"/>
      <c r="KGV38" s="733"/>
      <c r="KGW38" s="733"/>
      <c r="KGX38" s="733"/>
      <c r="KGY38" s="733"/>
      <c r="KGZ38" s="733"/>
      <c r="KHA38" s="733"/>
      <c r="KHB38" s="733"/>
      <c r="KHC38" s="733"/>
      <c r="KHD38" s="733"/>
      <c r="KHE38" s="733"/>
      <c r="KHF38" s="733"/>
      <c r="KHG38" s="733"/>
      <c r="KHH38" s="733"/>
      <c r="KHI38" s="733"/>
      <c r="KHJ38" s="733"/>
      <c r="KHK38" s="733"/>
      <c r="KHL38" s="733"/>
      <c r="KHM38" s="733"/>
      <c r="KHN38" s="733"/>
      <c r="KHO38" s="733"/>
      <c r="KHP38" s="733"/>
      <c r="KHQ38" s="733"/>
      <c r="KHR38" s="733"/>
      <c r="KHS38" s="733"/>
      <c r="KHT38" s="733"/>
      <c r="KHU38" s="733"/>
      <c r="KHV38" s="733"/>
      <c r="KHW38" s="733"/>
      <c r="KHX38" s="733"/>
      <c r="KHY38" s="733"/>
      <c r="KHZ38" s="733"/>
      <c r="KIA38" s="733"/>
      <c r="KIB38" s="733"/>
      <c r="KIC38" s="733"/>
      <c r="KID38" s="733"/>
      <c r="KIE38" s="733"/>
      <c r="KIF38" s="733"/>
      <c r="KIG38" s="733"/>
      <c r="KIH38" s="733"/>
      <c r="KII38" s="733"/>
      <c r="KIJ38" s="733"/>
      <c r="KIK38" s="733"/>
      <c r="KIL38" s="733"/>
      <c r="KIM38" s="733"/>
      <c r="KIN38" s="733"/>
      <c r="KIO38" s="733"/>
      <c r="KIP38" s="733"/>
      <c r="KIQ38" s="733"/>
      <c r="KIR38" s="733"/>
      <c r="KIS38" s="733"/>
      <c r="KIT38" s="733"/>
      <c r="KIU38" s="733"/>
      <c r="KIV38" s="733"/>
      <c r="KIW38" s="733"/>
      <c r="KIX38" s="733"/>
      <c r="KIY38" s="733"/>
      <c r="KIZ38" s="733"/>
      <c r="KJA38" s="733"/>
      <c r="KJB38" s="733"/>
      <c r="KJC38" s="733"/>
      <c r="KJD38" s="733"/>
      <c r="KJE38" s="733"/>
      <c r="KJF38" s="733"/>
      <c r="KJG38" s="733"/>
      <c r="KJH38" s="733"/>
      <c r="KJI38" s="733"/>
      <c r="KJJ38" s="733"/>
      <c r="KJK38" s="733"/>
      <c r="KJL38" s="733"/>
      <c r="KJM38" s="733"/>
      <c r="KJN38" s="733"/>
      <c r="KJO38" s="733"/>
      <c r="KJP38" s="733"/>
      <c r="KJQ38" s="733"/>
      <c r="KJR38" s="733"/>
      <c r="KJS38" s="733"/>
      <c r="KJT38" s="733"/>
      <c r="KJU38" s="733"/>
      <c r="KJV38" s="733"/>
      <c r="KJW38" s="733"/>
      <c r="KJX38" s="733"/>
      <c r="KJY38" s="733"/>
      <c r="KJZ38" s="733"/>
      <c r="KKA38" s="733"/>
      <c r="KKB38" s="733"/>
      <c r="KKC38" s="733"/>
      <c r="KKD38" s="733"/>
      <c r="KKE38" s="733"/>
      <c r="KKF38" s="733"/>
      <c r="KKG38" s="733"/>
      <c r="KKH38" s="733"/>
      <c r="KKI38" s="733"/>
      <c r="KKJ38" s="733"/>
      <c r="KKK38" s="733"/>
      <c r="KKL38" s="733"/>
      <c r="KKM38" s="733"/>
      <c r="KKN38" s="733"/>
      <c r="KKO38" s="733"/>
      <c r="KKP38" s="733"/>
      <c r="KKQ38" s="733"/>
      <c r="KKR38" s="733"/>
      <c r="KKS38" s="733"/>
      <c r="KKT38" s="733"/>
      <c r="KKU38" s="733"/>
      <c r="KKV38" s="733"/>
      <c r="KKW38" s="733"/>
      <c r="KKX38" s="733"/>
      <c r="KKY38" s="733"/>
      <c r="KKZ38" s="733"/>
      <c r="KLA38" s="733"/>
      <c r="KLB38" s="733"/>
      <c r="KLC38" s="733"/>
      <c r="KLD38" s="733"/>
      <c r="KLE38" s="733"/>
      <c r="KLF38" s="733"/>
      <c r="KLG38" s="733"/>
      <c r="KLH38" s="733"/>
      <c r="KLI38" s="733"/>
      <c r="KLJ38" s="733"/>
      <c r="KLK38" s="733"/>
      <c r="KLL38" s="733"/>
      <c r="KLM38" s="733"/>
      <c r="KLN38" s="733"/>
      <c r="KLO38" s="733"/>
      <c r="KLP38" s="733"/>
      <c r="KLQ38" s="733"/>
      <c r="KLR38" s="733"/>
      <c r="KLS38" s="733"/>
      <c r="KLT38" s="733"/>
      <c r="KLU38" s="733"/>
      <c r="KLV38" s="733"/>
      <c r="KLW38" s="733"/>
      <c r="KLX38" s="733"/>
      <c r="KLY38" s="733"/>
      <c r="KLZ38" s="733"/>
      <c r="KMA38" s="733"/>
      <c r="KMB38" s="733"/>
      <c r="KMC38" s="733"/>
      <c r="KMD38" s="733"/>
      <c r="KME38" s="733"/>
      <c r="KMF38" s="733"/>
      <c r="KMG38" s="733"/>
      <c r="KMH38" s="733"/>
      <c r="KMI38" s="733"/>
      <c r="KMJ38" s="733"/>
      <c r="KMK38" s="733"/>
      <c r="KML38" s="733"/>
      <c r="KMM38" s="733"/>
      <c r="KMN38" s="733"/>
      <c r="KMO38" s="733"/>
      <c r="KMP38" s="733"/>
      <c r="KMQ38" s="733"/>
      <c r="KMR38" s="733"/>
      <c r="KMS38" s="733"/>
      <c r="KMT38" s="733"/>
      <c r="KMU38" s="733"/>
      <c r="KMV38" s="733"/>
      <c r="KMW38" s="733"/>
      <c r="KMX38" s="733"/>
      <c r="KMY38" s="733"/>
      <c r="KMZ38" s="733"/>
      <c r="KNA38" s="733"/>
      <c r="KNB38" s="733"/>
      <c r="KNC38" s="733"/>
      <c r="KND38" s="733"/>
      <c r="KNE38" s="733"/>
      <c r="KNF38" s="733"/>
      <c r="KNG38" s="733"/>
      <c r="KNH38" s="733"/>
      <c r="KNI38" s="733"/>
      <c r="KNJ38" s="733"/>
      <c r="KNK38" s="733"/>
      <c r="KNL38" s="733"/>
      <c r="KNM38" s="733"/>
      <c r="KNN38" s="733"/>
      <c r="KNO38" s="733"/>
      <c r="KNP38" s="733"/>
      <c r="KNQ38" s="733"/>
      <c r="KNR38" s="733"/>
      <c r="KNS38" s="733"/>
      <c r="KNT38" s="733"/>
      <c r="KNU38" s="733"/>
      <c r="KNV38" s="733"/>
      <c r="KNW38" s="733"/>
      <c r="KNX38" s="733"/>
      <c r="KNY38" s="733"/>
      <c r="KNZ38" s="733"/>
      <c r="KOA38" s="733"/>
      <c r="KOB38" s="733"/>
      <c r="KOC38" s="733"/>
      <c r="KOD38" s="733"/>
      <c r="KOE38" s="733"/>
      <c r="KOF38" s="733"/>
      <c r="KOG38" s="733"/>
      <c r="KOH38" s="733"/>
      <c r="KOI38" s="733"/>
      <c r="KOJ38" s="733"/>
      <c r="KOK38" s="733"/>
      <c r="KOL38" s="733"/>
      <c r="KOM38" s="733"/>
      <c r="KON38" s="733"/>
      <c r="KOO38" s="733"/>
      <c r="KOP38" s="733"/>
      <c r="KOQ38" s="733"/>
      <c r="KOR38" s="733"/>
      <c r="KOS38" s="733"/>
      <c r="KOT38" s="733"/>
      <c r="KOU38" s="733"/>
      <c r="KOV38" s="733"/>
      <c r="KOW38" s="733"/>
      <c r="KOX38" s="733"/>
      <c r="KOY38" s="733"/>
      <c r="KOZ38" s="733"/>
      <c r="KPA38" s="733"/>
      <c r="KPB38" s="733"/>
      <c r="KPC38" s="733"/>
      <c r="KPD38" s="733"/>
      <c r="KPE38" s="733"/>
      <c r="KPF38" s="733"/>
      <c r="KPG38" s="733"/>
      <c r="KPH38" s="733"/>
      <c r="KPI38" s="733"/>
      <c r="KPJ38" s="733"/>
      <c r="KPK38" s="733"/>
      <c r="KPL38" s="733"/>
      <c r="KPM38" s="733"/>
      <c r="KPN38" s="733"/>
      <c r="KPO38" s="733"/>
      <c r="KPP38" s="733"/>
      <c r="KPQ38" s="733"/>
      <c r="KPR38" s="733"/>
      <c r="KPS38" s="733"/>
      <c r="KPT38" s="733"/>
      <c r="KPU38" s="733"/>
      <c r="KPV38" s="733"/>
      <c r="KPW38" s="733"/>
      <c r="KPX38" s="733"/>
      <c r="KPY38" s="733"/>
      <c r="KPZ38" s="733"/>
      <c r="KQA38" s="733"/>
      <c r="KQB38" s="733"/>
      <c r="KQC38" s="733"/>
      <c r="KQD38" s="733"/>
      <c r="KQE38" s="733"/>
      <c r="KQF38" s="733"/>
      <c r="KQG38" s="733"/>
      <c r="KQH38" s="733"/>
      <c r="KQI38" s="733"/>
      <c r="KQJ38" s="733"/>
      <c r="KQK38" s="733"/>
      <c r="KQL38" s="733"/>
      <c r="KQM38" s="733"/>
      <c r="KQN38" s="733"/>
      <c r="KQO38" s="733"/>
      <c r="KQP38" s="733"/>
      <c r="KQQ38" s="733"/>
      <c r="KQR38" s="733"/>
      <c r="KQS38" s="733"/>
      <c r="KQT38" s="733"/>
      <c r="KQU38" s="733"/>
      <c r="KQV38" s="733"/>
      <c r="KQW38" s="733"/>
      <c r="KQX38" s="733"/>
      <c r="KQY38" s="733"/>
      <c r="KQZ38" s="733"/>
      <c r="KRA38" s="733"/>
      <c r="KRB38" s="733"/>
      <c r="KRC38" s="733"/>
      <c r="KRD38" s="733"/>
      <c r="KRE38" s="733"/>
      <c r="KRF38" s="733"/>
      <c r="KRG38" s="733"/>
      <c r="KRH38" s="733"/>
      <c r="KRI38" s="733"/>
      <c r="KRJ38" s="733"/>
      <c r="KRK38" s="733"/>
      <c r="KRL38" s="733"/>
      <c r="KRM38" s="733"/>
      <c r="KRN38" s="733"/>
      <c r="KRO38" s="733"/>
      <c r="KRP38" s="733"/>
      <c r="KRQ38" s="733"/>
      <c r="KRR38" s="733"/>
      <c r="KRS38" s="733"/>
      <c r="KRT38" s="733"/>
      <c r="KRU38" s="733"/>
      <c r="KRV38" s="733"/>
      <c r="KRW38" s="733"/>
      <c r="KRX38" s="733"/>
      <c r="KRY38" s="733"/>
      <c r="KRZ38" s="733"/>
      <c r="KSA38" s="733"/>
      <c r="KSB38" s="733"/>
      <c r="KSC38" s="733"/>
      <c r="KSD38" s="733"/>
      <c r="KSE38" s="733"/>
      <c r="KSF38" s="733"/>
      <c r="KSG38" s="733"/>
      <c r="KSH38" s="733"/>
      <c r="KSI38" s="733"/>
      <c r="KSJ38" s="733"/>
      <c r="KSK38" s="733"/>
      <c r="KSL38" s="733"/>
      <c r="KSM38" s="733"/>
      <c r="KSN38" s="733"/>
      <c r="KSO38" s="733"/>
      <c r="KSP38" s="733"/>
      <c r="KSQ38" s="733"/>
      <c r="KSR38" s="733"/>
      <c r="KSS38" s="733"/>
      <c r="KST38" s="733"/>
      <c r="KSU38" s="733"/>
      <c r="KSV38" s="733"/>
      <c r="KSW38" s="733"/>
      <c r="KSX38" s="733"/>
      <c r="KSY38" s="733"/>
      <c r="KSZ38" s="733"/>
      <c r="KTA38" s="733"/>
      <c r="KTB38" s="733"/>
      <c r="KTC38" s="733"/>
      <c r="KTD38" s="733"/>
      <c r="KTE38" s="733"/>
      <c r="KTF38" s="733"/>
      <c r="KTG38" s="733"/>
      <c r="KTH38" s="733"/>
      <c r="KTI38" s="733"/>
      <c r="KTJ38" s="733"/>
      <c r="KTK38" s="733"/>
      <c r="KTL38" s="733"/>
      <c r="KTM38" s="733"/>
      <c r="KTN38" s="733"/>
      <c r="KTO38" s="733"/>
      <c r="KTP38" s="733"/>
      <c r="KTQ38" s="733"/>
      <c r="KTR38" s="733"/>
      <c r="KTS38" s="733"/>
      <c r="KTT38" s="733"/>
      <c r="KTU38" s="733"/>
      <c r="KTV38" s="733"/>
      <c r="KTW38" s="733"/>
      <c r="KTX38" s="733"/>
      <c r="KTY38" s="733"/>
      <c r="KTZ38" s="733"/>
      <c r="KUA38" s="733"/>
      <c r="KUB38" s="733"/>
      <c r="KUC38" s="733"/>
      <c r="KUD38" s="733"/>
      <c r="KUE38" s="733"/>
      <c r="KUF38" s="733"/>
      <c r="KUG38" s="733"/>
      <c r="KUH38" s="733"/>
      <c r="KUI38" s="733"/>
      <c r="KUJ38" s="733"/>
      <c r="KUK38" s="733"/>
      <c r="KUL38" s="733"/>
      <c r="KUM38" s="733"/>
      <c r="KUN38" s="733"/>
      <c r="KUO38" s="733"/>
      <c r="KUP38" s="733"/>
      <c r="KUQ38" s="733"/>
      <c r="KUR38" s="733"/>
      <c r="KUS38" s="733"/>
      <c r="KUT38" s="733"/>
      <c r="KUU38" s="733"/>
      <c r="KUV38" s="733"/>
      <c r="KUW38" s="733"/>
      <c r="KUX38" s="733"/>
      <c r="KUY38" s="733"/>
      <c r="KUZ38" s="733"/>
      <c r="KVA38" s="733"/>
      <c r="KVB38" s="733"/>
      <c r="KVC38" s="733"/>
      <c r="KVD38" s="733"/>
      <c r="KVE38" s="733"/>
      <c r="KVF38" s="733"/>
      <c r="KVG38" s="733"/>
      <c r="KVH38" s="733"/>
      <c r="KVI38" s="733"/>
      <c r="KVJ38" s="733"/>
      <c r="KVK38" s="733"/>
      <c r="KVL38" s="733"/>
      <c r="KVM38" s="733"/>
      <c r="KVN38" s="733"/>
      <c r="KVO38" s="733"/>
      <c r="KVP38" s="733"/>
      <c r="KVQ38" s="733"/>
      <c r="KVR38" s="733"/>
      <c r="KVS38" s="733"/>
      <c r="KVT38" s="733"/>
      <c r="KVU38" s="733"/>
      <c r="KVV38" s="733"/>
      <c r="KVW38" s="733"/>
      <c r="KVX38" s="733"/>
      <c r="KVY38" s="733"/>
      <c r="KVZ38" s="733"/>
      <c r="KWA38" s="733"/>
      <c r="KWB38" s="733"/>
      <c r="KWC38" s="733"/>
      <c r="KWD38" s="733"/>
      <c r="KWE38" s="733"/>
      <c r="KWF38" s="733"/>
      <c r="KWG38" s="733"/>
      <c r="KWH38" s="733"/>
      <c r="KWI38" s="733"/>
      <c r="KWJ38" s="733"/>
      <c r="KWK38" s="733"/>
      <c r="KWL38" s="733"/>
      <c r="KWM38" s="733"/>
      <c r="KWN38" s="733"/>
      <c r="KWO38" s="733"/>
      <c r="KWP38" s="733"/>
      <c r="KWQ38" s="733"/>
      <c r="KWR38" s="733"/>
      <c r="KWS38" s="733"/>
      <c r="KWT38" s="733"/>
      <c r="KWU38" s="733"/>
      <c r="KWV38" s="733"/>
      <c r="KWW38" s="733"/>
      <c r="KWX38" s="733"/>
      <c r="KWY38" s="733"/>
      <c r="KWZ38" s="733"/>
      <c r="KXA38" s="733"/>
      <c r="KXB38" s="733"/>
      <c r="KXC38" s="733"/>
      <c r="KXD38" s="733"/>
      <c r="KXE38" s="733"/>
      <c r="KXF38" s="733"/>
      <c r="KXG38" s="733"/>
      <c r="KXH38" s="733"/>
      <c r="KXI38" s="733"/>
      <c r="KXJ38" s="733"/>
      <c r="KXK38" s="733"/>
      <c r="KXL38" s="733"/>
      <c r="KXM38" s="733"/>
      <c r="KXN38" s="733"/>
      <c r="KXO38" s="733"/>
      <c r="KXP38" s="733"/>
      <c r="KXQ38" s="733"/>
      <c r="KXR38" s="733"/>
      <c r="KXS38" s="733"/>
      <c r="KXT38" s="733"/>
      <c r="KXU38" s="733"/>
      <c r="KXV38" s="733"/>
      <c r="KXW38" s="733"/>
      <c r="KXX38" s="733"/>
      <c r="KXY38" s="733"/>
      <c r="KXZ38" s="733"/>
      <c r="KYA38" s="733"/>
      <c r="KYB38" s="733"/>
      <c r="KYC38" s="733"/>
      <c r="KYD38" s="733"/>
      <c r="KYE38" s="733"/>
      <c r="KYF38" s="733"/>
      <c r="KYG38" s="733"/>
      <c r="KYH38" s="733"/>
      <c r="KYI38" s="733"/>
      <c r="KYJ38" s="733"/>
      <c r="KYK38" s="733"/>
      <c r="KYL38" s="733"/>
      <c r="KYM38" s="733"/>
      <c r="KYN38" s="733"/>
      <c r="KYO38" s="733"/>
      <c r="KYP38" s="733"/>
      <c r="KYQ38" s="733"/>
      <c r="KYR38" s="733"/>
      <c r="KYS38" s="733"/>
      <c r="KYT38" s="733"/>
      <c r="KYU38" s="733"/>
      <c r="KYV38" s="733"/>
      <c r="KYW38" s="733"/>
      <c r="KYX38" s="733"/>
      <c r="KYY38" s="733"/>
      <c r="KYZ38" s="733"/>
      <c r="KZA38" s="733"/>
      <c r="KZB38" s="733"/>
      <c r="KZC38" s="733"/>
      <c r="KZD38" s="733"/>
      <c r="KZE38" s="733"/>
      <c r="KZF38" s="733"/>
      <c r="KZG38" s="733"/>
      <c r="KZH38" s="733"/>
      <c r="KZI38" s="733"/>
      <c r="KZJ38" s="733"/>
      <c r="KZK38" s="733"/>
      <c r="KZL38" s="733"/>
      <c r="KZM38" s="733"/>
      <c r="KZN38" s="733"/>
      <c r="KZO38" s="733"/>
      <c r="KZP38" s="733"/>
      <c r="KZQ38" s="733"/>
      <c r="KZR38" s="733"/>
      <c r="KZS38" s="733"/>
      <c r="KZT38" s="733"/>
      <c r="KZU38" s="733"/>
      <c r="KZV38" s="733"/>
      <c r="KZW38" s="733"/>
      <c r="KZX38" s="733"/>
      <c r="KZY38" s="733"/>
      <c r="KZZ38" s="733"/>
      <c r="LAA38" s="733"/>
      <c r="LAB38" s="733"/>
      <c r="LAC38" s="733"/>
      <c r="LAD38" s="733"/>
      <c r="LAE38" s="733"/>
      <c r="LAF38" s="733"/>
      <c r="LAG38" s="733"/>
      <c r="LAH38" s="733"/>
      <c r="LAI38" s="733"/>
      <c r="LAJ38" s="733"/>
      <c r="LAK38" s="733"/>
      <c r="LAL38" s="733"/>
      <c r="LAM38" s="733"/>
      <c r="LAN38" s="733"/>
      <c r="LAO38" s="733"/>
      <c r="LAP38" s="733"/>
      <c r="LAQ38" s="733"/>
      <c r="LAR38" s="733"/>
      <c r="LAS38" s="733"/>
      <c r="LAT38" s="733"/>
      <c r="LAU38" s="733"/>
      <c r="LAV38" s="733"/>
      <c r="LAW38" s="733"/>
      <c r="LAX38" s="733"/>
      <c r="LAY38" s="733"/>
      <c r="LAZ38" s="733"/>
      <c r="LBA38" s="733"/>
      <c r="LBB38" s="733"/>
      <c r="LBC38" s="733"/>
      <c r="LBD38" s="733"/>
      <c r="LBE38" s="733"/>
      <c r="LBF38" s="733"/>
      <c r="LBG38" s="733"/>
      <c r="LBH38" s="733"/>
      <c r="LBI38" s="733"/>
      <c r="LBJ38" s="733"/>
      <c r="LBK38" s="733"/>
      <c r="LBL38" s="733"/>
      <c r="LBM38" s="733"/>
      <c r="LBN38" s="733"/>
      <c r="LBO38" s="733"/>
      <c r="LBP38" s="733"/>
      <c r="LBQ38" s="733"/>
      <c r="LBR38" s="733"/>
      <c r="LBS38" s="733"/>
      <c r="LBT38" s="733"/>
      <c r="LBU38" s="733"/>
      <c r="LBV38" s="733"/>
      <c r="LBW38" s="733"/>
      <c r="LBX38" s="733"/>
      <c r="LBY38" s="733"/>
      <c r="LBZ38" s="733"/>
      <c r="LCA38" s="733"/>
      <c r="LCB38" s="733"/>
      <c r="LCC38" s="733"/>
      <c r="LCD38" s="733"/>
      <c r="LCE38" s="733"/>
      <c r="LCF38" s="733"/>
      <c r="LCG38" s="733"/>
      <c r="LCH38" s="733"/>
      <c r="LCI38" s="733"/>
      <c r="LCJ38" s="733"/>
      <c r="LCK38" s="733"/>
      <c r="LCL38" s="733"/>
      <c r="LCM38" s="733"/>
      <c r="LCN38" s="733"/>
      <c r="LCO38" s="733"/>
      <c r="LCP38" s="733"/>
      <c r="LCQ38" s="733"/>
      <c r="LCR38" s="733"/>
      <c r="LCS38" s="733"/>
      <c r="LCT38" s="733"/>
      <c r="LCU38" s="733"/>
      <c r="LCV38" s="733"/>
      <c r="LCW38" s="733"/>
      <c r="LCX38" s="733"/>
      <c r="LCY38" s="733"/>
      <c r="LCZ38" s="733"/>
      <c r="LDA38" s="733"/>
      <c r="LDB38" s="733"/>
      <c r="LDC38" s="733"/>
      <c r="LDD38" s="733"/>
      <c r="LDE38" s="733"/>
      <c r="LDF38" s="733"/>
      <c r="LDG38" s="733"/>
      <c r="LDH38" s="733"/>
      <c r="LDI38" s="733"/>
      <c r="LDJ38" s="733"/>
      <c r="LDK38" s="733"/>
      <c r="LDL38" s="733"/>
      <c r="LDM38" s="733"/>
      <c r="LDN38" s="733"/>
      <c r="LDO38" s="733"/>
      <c r="LDP38" s="733"/>
      <c r="LDQ38" s="733"/>
      <c r="LDR38" s="733"/>
      <c r="LDS38" s="733"/>
      <c r="LDT38" s="733"/>
      <c r="LDU38" s="733"/>
      <c r="LDV38" s="733"/>
      <c r="LDW38" s="733"/>
      <c r="LDX38" s="733"/>
      <c r="LDY38" s="733"/>
      <c r="LDZ38" s="733"/>
      <c r="LEA38" s="733"/>
      <c r="LEB38" s="733"/>
      <c r="LEC38" s="733"/>
      <c r="LED38" s="733"/>
      <c r="LEE38" s="733"/>
      <c r="LEF38" s="733"/>
      <c r="LEG38" s="733"/>
      <c r="LEH38" s="733"/>
      <c r="LEI38" s="733"/>
      <c r="LEJ38" s="733"/>
      <c r="LEK38" s="733"/>
      <c r="LEL38" s="733"/>
      <c r="LEM38" s="733"/>
      <c r="LEN38" s="733"/>
      <c r="LEO38" s="733"/>
      <c r="LEP38" s="733"/>
      <c r="LEQ38" s="733"/>
      <c r="LER38" s="733"/>
      <c r="LES38" s="733"/>
      <c r="LET38" s="733"/>
      <c r="LEU38" s="733"/>
      <c r="LEV38" s="733"/>
      <c r="LEW38" s="733"/>
      <c r="LEX38" s="733"/>
      <c r="LEY38" s="733"/>
      <c r="LEZ38" s="733"/>
      <c r="LFA38" s="733"/>
      <c r="LFB38" s="733"/>
      <c r="LFC38" s="733"/>
      <c r="LFD38" s="733"/>
      <c r="LFE38" s="733"/>
      <c r="LFF38" s="733"/>
      <c r="LFG38" s="733"/>
      <c r="LFH38" s="733"/>
      <c r="LFI38" s="733"/>
      <c r="LFJ38" s="733"/>
      <c r="LFK38" s="733"/>
      <c r="LFL38" s="733"/>
      <c r="LFM38" s="733"/>
      <c r="LFN38" s="733"/>
      <c r="LFO38" s="733"/>
      <c r="LFP38" s="733"/>
      <c r="LFQ38" s="733"/>
      <c r="LFR38" s="733"/>
      <c r="LFS38" s="733"/>
      <c r="LFT38" s="733"/>
      <c r="LFU38" s="733"/>
      <c r="LFV38" s="733"/>
      <c r="LFW38" s="733"/>
      <c r="LFX38" s="733"/>
      <c r="LFY38" s="733"/>
      <c r="LFZ38" s="733"/>
      <c r="LGA38" s="733"/>
      <c r="LGB38" s="733"/>
      <c r="LGC38" s="733"/>
      <c r="LGD38" s="733"/>
      <c r="LGE38" s="733"/>
      <c r="LGF38" s="733"/>
      <c r="LGG38" s="733"/>
      <c r="LGH38" s="733"/>
      <c r="LGI38" s="733"/>
      <c r="LGJ38" s="733"/>
      <c r="LGK38" s="733"/>
      <c r="LGL38" s="733"/>
      <c r="LGM38" s="733"/>
      <c r="LGN38" s="733"/>
      <c r="LGO38" s="733"/>
      <c r="LGP38" s="733"/>
      <c r="LGQ38" s="733"/>
      <c r="LGR38" s="733"/>
      <c r="LGS38" s="733"/>
      <c r="LGT38" s="733"/>
      <c r="LGU38" s="733"/>
      <c r="LGV38" s="733"/>
      <c r="LGW38" s="733"/>
      <c r="LGX38" s="733"/>
      <c r="LGY38" s="733"/>
      <c r="LGZ38" s="733"/>
      <c r="LHA38" s="733"/>
      <c r="LHB38" s="733"/>
      <c r="LHC38" s="733"/>
      <c r="LHD38" s="733"/>
      <c r="LHE38" s="733"/>
      <c r="LHF38" s="733"/>
      <c r="LHG38" s="733"/>
      <c r="LHH38" s="733"/>
      <c r="LHI38" s="733"/>
      <c r="LHJ38" s="733"/>
      <c r="LHK38" s="733"/>
      <c r="LHL38" s="733"/>
      <c r="LHM38" s="733"/>
      <c r="LHN38" s="733"/>
      <c r="LHO38" s="733"/>
      <c r="LHP38" s="733"/>
      <c r="LHQ38" s="733"/>
      <c r="LHR38" s="733"/>
      <c r="LHS38" s="733"/>
      <c r="LHT38" s="733"/>
      <c r="LHU38" s="733"/>
      <c r="LHV38" s="733"/>
      <c r="LHW38" s="733"/>
      <c r="LHX38" s="733"/>
      <c r="LHY38" s="733"/>
      <c r="LHZ38" s="733"/>
      <c r="LIA38" s="733"/>
      <c r="LIB38" s="733"/>
      <c r="LIC38" s="733"/>
      <c r="LID38" s="733"/>
      <c r="LIE38" s="733"/>
      <c r="LIF38" s="733"/>
      <c r="LIG38" s="733"/>
      <c r="LIH38" s="733"/>
      <c r="LII38" s="733"/>
      <c r="LIJ38" s="733"/>
      <c r="LIK38" s="733"/>
      <c r="LIL38" s="733"/>
      <c r="LIM38" s="733"/>
      <c r="LIN38" s="733"/>
      <c r="LIO38" s="733"/>
      <c r="LIP38" s="733"/>
      <c r="LIQ38" s="733"/>
      <c r="LIR38" s="733"/>
      <c r="LIS38" s="733"/>
      <c r="LIT38" s="733"/>
      <c r="LIU38" s="733"/>
      <c r="LIV38" s="733"/>
      <c r="LIW38" s="733"/>
      <c r="LIX38" s="733"/>
      <c r="LIY38" s="733"/>
      <c r="LIZ38" s="733"/>
      <c r="LJA38" s="733"/>
      <c r="LJB38" s="733"/>
      <c r="LJC38" s="733"/>
      <c r="LJD38" s="733"/>
      <c r="LJE38" s="733"/>
      <c r="LJF38" s="733"/>
      <c r="LJG38" s="733"/>
      <c r="LJH38" s="733"/>
      <c r="LJI38" s="733"/>
      <c r="LJJ38" s="733"/>
      <c r="LJK38" s="733"/>
      <c r="LJL38" s="733"/>
      <c r="LJM38" s="733"/>
      <c r="LJN38" s="733"/>
      <c r="LJO38" s="733"/>
      <c r="LJP38" s="733"/>
      <c r="LJQ38" s="733"/>
      <c r="LJR38" s="733"/>
      <c r="LJS38" s="733"/>
      <c r="LJT38" s="733"/>
      <c r="LJU38" s="733"/>
      <c r="LJV38" s="733"/>
      <c r="LJW38" s="733"/>
      <c r="LJX38" s="733"/>
      <c r="LJY38" s="733"/>
      <c r="LJZ38" s="733"/>
      <c r="LKA38" s="733"/>
      <c r="LKB38" s="733"/>
      <c r="LKC38" s="733"/>
      <c r="LKD38" s="733"/>
      <c r="LKE38" s="733"/>
      <c r="LKF38" s="733"/>
      <c r="LKG38" s="733"/>
      <c r="LKH38" s="733"/>
      <c r="LKI38" s="733"/>
      <c r="LKJ38" s="733"/>
      <c r="LKK38" s="733"/>
      <c r="LKL38" s="733"/>
      <c r="LKM38" s="733"/>
      <c r="LKN38" s="733"/>
      <c r="LKO38" s="733"/>
      <c r="LKP38" s="733"/>
      <c r="LKQ38" s="733"/>
      <c r="LKR38" s="733"/>
      <c r="LKS38" s="733"/>
      <c r="LKT38" s="733"/>
      <c r="LKU38" s="733"/>
      <c r="LKV38" s="733"/>
      <c r="LKW38" s="733"/>
      <c r="LKX38" s="733"/>
      <c r="LKY38" s="733"/>
      <c r="LKZ38" s="733"/>
      <c r="LLA38" s="733"/>
      <c r="LLB38" s="733"/>
      <c r="LLC38" s="733"/>
      <c r="LLD38" s="733"/>
      <c r="LLE38" s="733"/>
      <c r="LLF38" s="733"/>
      <c r="LLG38" s="733"/>
      <c r="LLH38" s="733"/>
      <c r="LLI38" s="733"/>
      <c r="LLJ38" s="733"/>
      <c r="LLK38" s="733"/>
      <c r="LLL38" s="733"/>
      <c r="LLM38" s="733"/>
      <c r="LLN38" s="733"/>
      <c r="LLO38" s="733"/>
      <c r="LLP38" s="733"/>
      <c r="LLQ38" s="733"/>
      <c r="LLR38" s="733"/>
      <c r="LLS38" s="733"/>
      <c r="LLT38" s="733"/>
      <c r="LLU38" s="733"/>
      <c r="LLV38" s="733"/>
      <c r="LLW38" s="733"/>
      <c r="LLX38" s="733"/>
      <c r="LLY38" s="733"/>
      <c r="LLZ38" s="733"/>
      <c r="LMA38" s="733"/>
      <c r="LMB38" s="733"/>
      <c r="LMC38" s="733"/>
      <c r="LMD38" s="733"/>
      <c r="LME38" s="733"/>
      <c r="LMF38" s="733"/>
      <c r="LMG38" s="733"/>
      <c r="LMH38" s="733"/>
      <c r="LMI38" s="733"/>
      <c r="LMJ38" s="733"/>
      <c r="LMK38" s="733"/>
      <c r="LML38" s="733"/>
      <c r="LMM38" s="733"/>
      <c r="LMN38" s="733"/>
      <c r="LMO38" s="733"/>
      <c r="LMP38" s="733"/>
      <c r="LMQ38" s="733"/>
      <c r="LMR38" s="733"/>
      <c r="LMS38" s="733"/>
      <c r="LMT38" s="733"/>
      <c r="LMU38" s="733"/>
      <c r="LMV38" s="733"/>
      <c r="LMW38" s="733"/>
      <c r="LMX38" s="733"/>
      <c r="LMY38" s="733"/>
      <c r="LMZ38" s="733"/>
      <c r="LNA38" s="733"/>
      <c r="LNB38" s="733"/>
      <c r="LNC38" s="733"/>
      <c r="LND38" s="733"/>
      <c r="LNE38" s="733"/>
      <c r="LNF38" s="733"/>
      <c r="LNG38" s="733"/>
      <c r="LNH38" s="733"/>
      <c r="LNI38" s="733"/>
      <c r="LNJ38" s="733"/>
      <c r="LNK38" s="733"/>
      <c r="LNL38" s="733"/>
      <c r="LNM38" s="733"/>
      <c r="LNN38" s="733"/>
      <c r="LNO38" s="733"/>
      <c r="LNP38" s="733"/>
      <c r="LNQ38" s="733"/>
      <c r="LNR38" s="733"/>
      <c r="LNS38" s="733"/>
      <c r="LNT38" s="733"/>
      <c r="LNU38" s="733"/>
      <c r="LNV38" s="733"/>
      <c r="LNW38" s="733"/>
      <c r="LNX38" s="733"/>
      <c r="LNY38" s="733"/>
      <c r="LNZ38" s="733"/>
      <c r="LOA38" s="733"/>
      <c r="LOB38" s="733"/>
      <c r="LOC38" s="733"/>
      <c r="LOD38" s="733"/>
      <c r="LOE38" s="733"/>
      <c r="LOF38" s="733"/>
      <c r="LOG38" s="733"/>
      <c r="LOH38" s="733"/>
      <c r="LOI38" s="733"/>
      <c r="LOJ38" s="733"/>
      <c r="LOK38" s="733"/>
      <c r="LOL38" s="733"/>
      <c r="LOM38" s="733"/>
      <c r="LON38" s="733"/>
      <c r="LOO38" s="733"/>
      <c r="LOP38" s="733"/>
      <c r="LOQ38" s="733"/>
      <c r="LOR38" s="733"/>
      <c r="LOS38" s="733"/>
      <c r="LOT38" s="733"/>
      <c r="LOU38" s="733"/>
      <c r="LOV38" s="733"/>
      <c r="LOW38" s="733"/>
      <c r="LOX38" s="733"/>
      <c r="LOY38" s="733"/>
      <c r="LOZ38" s="733"/>
      <c r="LPA38" s="733"/>
      <c r="LPB38" s="733"/>
      <c r="LPC38" s="733"/>
      <c r="LPD38" s="733"/>
      <c r="LPE38" s="733"/>
      <c r="LPF38" s="733"/>
      <c r="LPG38" s="733"/>
      <c r="LPH38" s="733"/>
      <c r="LPI38" s="733"/>
      <c r="LPJ38" s="733"/>
      <c r="LPK38" s="733"/>
      <c r="LPL38" s="733"/>
      <c r="LPM38" s="733"/>
      <c r="LPN38" s="733"/>
      <c r="LPO38" s="733"/>
      <c r="LPP38" s="733"/>
      <c r="LPQ38" s="733"/>
      <c r="LPR38" s="733"/>
      <c r="LPS38" s="733"/>
      <c r="LPT38" s="733"/>
      <c r="LPU38" s="733"/>
      <c r="LPV38" s="733"/>
      <c r="LPW38" s="733"/>
      <c r="LPX38" s="733"/>
      <c r="LPY38" s="733"/>
      <c r="LPZ38" s="733"/>
      <c r="LQA38" s="733"/>
      <c r="LQB38" s="733"/>
      <c r="LQC38" s="733"/>
      <c r="LQD38" s="733"/>
      <c r="LQE38" s="733"/>
      <c r="LQF38" s="733"/>
      <c r="LQG38" s="733"/>
      <c r="LQH38" s="733"/>
      <c r="LQI38" s="733"/>
      <c r="LQJ38" s="733"/>
      <c r="LQK38" s="733"/>
      <c r="LQL38" s="733"/>
      <c r="LQM38" s="733"/>
      <c r="LQN38" s="733"/>
      <c r="LQO38" s="733"/>
      <c r="LQP38" s="733"/>
      <c r="LQQ38" s="733"/>
      <c r="LQR38" s="733"/>
      <c r="LQS38" s="733"/>
      <c r="LQT38" s="733"/>
      <c r="LQU38" s="733"/>
      <c r="LQV38" s="733"/>
      <c r="LQW38" s="733"/>
      <c r="LQX38" s="733"/>
      <c r="LQY38" s="733"/>
      <c r="LQZ38" s="733"/>
      <c r="LRA38" s="733"/>
      <c r="LRB38" s="733"/>
      <c r="LRC38" s="733"/>
      <c r="LRD38" s="733"/>
      <c r="LRE38" s="733"/>
      <c r="LRF38" s="733"/>
      <c r="LRG38" s="733"/>
      <c r="LRH38" s="733"/>
      <c r="LRI38" s="733"/>
      <c r="LRJ38" s="733"/>
      <c r="LRK38" s="733"/>
      <c r="LRL38" s="733"/>
      <c r="LRM38" s="733"/>
      <c r="LRN38" s="733"/>
      <c r="LRO38" s="733"/>
      <c r="LRP38" s="733"/>
      <c r="LRQ38" s="733"/>
      <c r="LRR38" s="733"/>
      <c r="LRS38" s="733"/>
      <c r="LRT38" s="733"/>
      <c r="LRU38" s="733"/>
      <c r="LRV38" s="733"/>
      <c r="LRW38" s="733"/>
      <c r="LRX38" s="733"/>
      <c r="LRY38" s="733"/>
      <c r="LRZ38" s="733"/>
      <c r="LSA38" s="733"/>
      <c r="LSB38" s="733"/>
      <c r="LSC38" s="733"/>
      <c r="LSD38" s="733"/>
      <c r="LSE38" s="733"/>
      <c r="LSF38" s="733"/>
      <c r="LSG38" s="733"/>
      <c r="LSH38" s="733"/>
      <c r="LSI38" s="733"/>
      <c r="LSJ38" s="733"/>
      <c r="LSK38" s="733"/>
      <c r="LSL38" s="733"/>
      <c r="LSM38" s="733"/>
      <c r="LSN38" s="733"/>
      <c r="LSO38" s="733"/>
      <c r="LSP38" s="733"/>
      <c r="LSQ38" s="733"/>
      <c r="LSR38" s="733"/>
      <c r="LSS38" s="733"/>
      <c r="LST38" s="733"/>
      <c r="LSU38" s="733"/>
      <c r="LSV38" s="733"/>
      <c r="LSW38" s="733"/>
      <c r="LSX38" s="733"/>
      <c r="LSY38" s="733"/>
      <c r="LSZ38" s="733"/>
      <c r="LTA38" s="733"/>
      <c r="LTB38" s="733"/>
      <c r="LTC38" s="733"/>
      <c r="LTD38" s="733"/>
      <c r="LTE38" s="733"/>
      <c r="LTF38" s="733"/>
      <c r="LTG38" s="733"/>
      <c r="LTH38" s="733"/>
      <c r="LTI38" s="733"/>
      <c r="LTJ38" s="733"/>
      <c r="LTK38" s="733"/>
      <c r="LTL38" s="733"/>
      <c r="LTM38" s="733"/>
      <c r="LTN38" s="733"/>
      <c r="LTO38" s="733"/>
      <c r="LTP38" s="733"/>
      <c r="LTQ38" s="733"/>
      <c r="LTR38" s="733"/>
      <c r="LTS38" s="733"/>
      <c r="LTT38" s="733"/>
      <c r="LTU38" s="733"/>
      <c r="LTV38" s="733"/>
      <c r="LTW38" s="733"/>
      <c r="LTX38" s="733"/>
      <c r="LTY38" s="733"/>
      <c r="LTZ38" s="733"/>
      <c r="LUA38" s="733"/>
      <c r="LUB38" s="733"/>
      <c r="LUC38" s="733"/>
      <c r="LUD38" s="733"/>
      <c r="LUE38" s="733"/>
      <c r="LUF38" s="733"/>
      <c r="LUG38" s="733"/>
      <c r="LUH38" s="733"/>
      <c r="LUI38" s="733"/>
      <c r="LUJ38" s="733"/>
      <c r="LUK38" s="733"/>
      <c r="LUL38" s="733"/>
      <c r="LUM38" s="733"/>
      <c r="LUN38" s="733"/>
      <c r="LUO38" s="733"/>
      <c r="LUP38" s="733"/>
      <c r="LUQ38" s="733"/>
      <c r="LUR38" s="733"/>
      <c r="LUS38" s="733"/>
      <c r="LUT38" s="733"/>
      <c r="LUU38" s="733"/>
      <c r="LUV38" s="733"/>
      <c r="LUW38" s="733"/>
      <c r="LUX38" s="733"/>
      <c r="LUY38" s="733"/>
      <c r="LUZ38" s="733"/>
      <c r="LVA38" s="733"/>
      <c r="LVB38" s="733"/>
      <c r="LVC38" s="733"/>
      <c r="LVD38" s="733"/>
      <c r="LVE38" s="733"/>
      <c r="LVF38" s="733"/>
      <c r="LVG38" s="733"/>
      <c r="LVH38" s="733"/>
      <c r="LVI38" s="733"/>
      <c r="LVJ38" s="733"/>
      <c r="LVK38" s="733"/>
      <c r="LVL38" s="733"/>
      <c r="LVM38" s="733"/>
      <c r="LVN38" s="733"/>
      <c r="LVO38" s="733"/>
      <c r="LVP38" s="733"/>
      <c r="LVQ38" s="733"/>
      <c r="LVR38" s="733"/>
      <c r="LVS38" s="733"/>
      <c r="LVT38" s="733"/>
      <c r="LVU38" s="733"/>
      <c r="LVV38" s="733"/>
      <c r="LVW38" s="733"/>
      <c r="LVX38" s="733"/>
      <c r="LVY38" s="733"/>
      <c r="LVZ38" s="733"/>
      <c r="LWA38" s="733"/>
      <c r="LWB38" s="733"/>
      <c r="LWC38" s="733"/>
      <c r="LWD38" s="733"/>
      <c r="LWE38" s="733"/>
      <c r="LWF38" s="733"/>
      <c r="LWG38" s="733"/>
      <c r="LWH38" s="733"/>
      <c r="LWI38" s="733"/>
      <c r="LWJ38" s="733"/>
      <c r="LWK38" s="733"/>
      <c r="LWL38" s="733"/>
      <c r="LWM38" s="733"/>
      <c r="LWN38" s="733"/>
      <c r="LWO38" s="733"/>
      <c r="LWP38" s="733"/>
      <c r="LWQ38" s="733"/>
      <c r="LWR38" s="733"/>
      <c r="LWS38" s="733"/>
      <c r="LWT38" s="733"/>
      <c r="LWU38" s="733"/>
      <c r="LWV38" s="733"/>
      <c r="LWW38" s="733"/>
      <c r="LWX38" s="733"/>
      <c r="LWY38" s="733"/>
      <c r="LWZ38" s="733"/>
      <c r="LXA38" s="733"/>
      <c r="LXB38" s="733"/>
      <c r="LXC38" s="733"/>
      <c r="LXD38" s="733"/>
      <c r="LXE38" s="733"/>
      <c r="LXF38" s="733"/>
      <c r="LXG38" s="733"/>
      <c r="LXH38" s="733"/>
      <c r="LXI38" s="733"/>
      <c r="LXJ38" s="733"/>
      <c r="LXK38" s="733"/>
      <c r="LXL38" s="733"/>
      <c r="LXM38" s="733"/>
      <c r="LXN38" s="733"/>
      <c r="LXO38" s="733"/>
      <c r="LXP38" s="733"/>
      <c r="LXQ38" s="733"/>
      <c r="LXR38" s="733"/>
      <c r="LXS38" s="733"/>
      <c r="LXT38" s="733"/>
      <c r="LXU38" s="733"/>
      <c r="LXV38" s="733"/>
      <c r="LXW38" s="733"/>
      <c r="LXX38" s="733"/>
      <c r="LXY38" s="733"/>
      <c r="LXZ38" s="733"/>
      <c r="LYA38" s="733"/>
      <c r="LYB38" s="733"/>
      <c r="LYC38" s="733"/>
      <c r="LYD38" s="733"/>
      <c r="LYE38" s="733"/>
      <c r="LYF38" s="733"/>
      <c r="LYG38" s="733"/>
      <c r="LYH38" s="733"/>
      <c r="LYI38" s="733"/>
      <c r="LYJ38" s="733"/>
      <c r="LYK38" s="733"/>
      <c r="LYL38" s="733"/>
      <c r="LYM38" s="733"/>
      <c r="LYN38" s="733"/>
      <c r="LYO38" s="733"/>
      <c r="LYP38" s="733"/>
      <c r="LYQ38" s="733"/>
      <c r="LYR38" s="733"/>
      <c r="LYS38" s="733"/>
      <c r="LYT38" s="733"/>
      <c r="LYU38" s="733"/>
      <c r="LYV38" s="733"/>
      <c r="LYW38" s="733"/>
      <c r="LYX38" s="733"/>
      <c r="LYY38" s="733"/>
      <c r="LYZ38" s="733"/>
      <c r="LZA38" s="733"/>
      <c r="LZB38" s="733"/>
      <c r="LZC38" s="733"/>
      <c r="LZD38" s="733"/>
      <c r="LZE38" s="733"/>
      <c r="LZF38" s="733"/>
      <c r="LZG38" s="733"/>
      <c r="LZH38" s="733"/>
      <c r="LZI38" s="733"/>
      <c r="LZJ38" s="733"/>
      <c r="LZK38" s="733"/>
      <c r="LZL38" s="733"/>
      <c r="LZM38" s="733"/>
      <c r="LZN38" s="733"/>
      <c r="LZO38" s="733"/>
      <c r="LZP38" s="733"/>
      <c r="LZQ38" s="733"/>
      <c r="LZR38" s="733"/>
      <c r="LZS38" s="733"/>
      <c r="LZT38" s="733"/>
      <c r="LZU38" s="733"/>
      <c r="LZV38" s="733"/>
      <c r="LZW38" s="733"/>
      <c r="LZX38" s="733"/>
      <c r="LZY38" s="733"/>
      <c r="LZZ38" s="733"/>
      <c r="MAA38" s="733"/>
      <c r="MAB38" s="733"/>
      <c r="MAC38" s="733"/>
      <c r="MAD38" s="733"/>
      <c r="MAE38" s="733"/>
      <c r="MAF38" s="733"/>
      <c r="MAG38" s="733"/>
      <c r="MAH38" s="733"/>
      <c r="MAI38" s="733"/>
      <c r="MAJ38" s="733"/>
      <c r="MAK38" s="733"/>
      <c r="MAL38" s="733"/>
      <c r="MAM38" s="733"/>
      <c r="MAN38" s="733"/>
      <c r="MAO38" s="733"/>
      <c r="MAP38" s="733"/>
      <c r="MAQ38" s="733"/>
      <c r="MAR38" s="733"/>
      <c r="MAS38" s="733"/>
      <c r="MAT38" s="733"/>
      <c r="MAU38" s="733"/>
      <c r="MAV38" s="733"/>
      <c r="MAW38" s="733"/>
      <c r="MAX38" s="733"/>
      <c r="MAY38" s="733"/>
      <c r="MAZ38" s="733"/>
      <c r="MBA38" s="733"/>
      <c r="MBB38" s="733"/>
      <c r="MBC38" s="733"/>
      <c r="MBD38" s="733"/>
      <c r="MBE38" s="733"/>
      <c r="MBF38" s="733"/>
      <c r="MBG38" s="733"/>
      <c r="MBH38" s="733"/>
      <c r="MBI38" s="733"/>
      <c r="MBJ38" s="733"/>
      <c r="MBK38" s="733"/>
      <c r="MBL38" s="733"/>
      <c r="MBM38" s="733"/>
      <c r="MBN38" s="733"/>
      <c r="MBO38" s="733"/>
      <c r="MBP38" s="733"/>
      <c r="MBQ38" s="733"/>
      <c r="MBR38" s="733"/>
      <c r="MBS38" s="733"/>
      <c r="MBT38" s="733"/>
      <c r="MBU38" s="733"/>
      <c r="MBV38" s="733"/>
      <c r="MBW38" s="733"/>
      <c r="MBX38" s="733"/>
      <c r="MBY38" s="733"/>
      <c r="MBZ38" s="733"/>
      <c r="MCA38" s="733"/>
      <c r="MCB38" s="733"/>
      <c r="MCC38" s="733"/>
      <c r="MCD38" s="733"/>
      <c r="MCE38" s="733"/>
      <c r="MCF38" s="733"/>
      <c r="MCG38" s="733"/>
      <c r="MCH38" s="733"/>
      <c r="MCI38" s="733"/>
      <c r="MCJ38" s="733"/>
      <c r="MCK38" s="733"/>
      <c r="MCL38" s="733"/>
      <c r="MCM38" s="733"/>
      <c r="MCN38" s="733"/>
      <c r="MCO38" s="733"/>
      <c r="MCP38" s="733"/>
      <c r="MCQ38" s="733"/>
      <c r="MCR38" s="733"/>
      <c r="MCS38" s="733"/>
      <c r="MCT38" s="733"/>
      <c r="MCU38" s="733"/>
      <c r="MCV38" s="733"/>
      <c r="MCW38" s="733"/>
      <c r="MCX38" s="733"/>
      <c r="MCY38" s="733"/>
      <c r="MCZ38" s="733"/>
      <c r="MDA38" s="733"/>
      <c r="MDB38" s="733"/>
      <c r="MDC38" s="733"/>
      <c r="MDD38" s="733"/>
      <c r="MDE38" s="733"/>
      <c r="MDF38" s="733"/>
      <c r="MDG38" s="733"/>
      <c r="MDH38" s="733"/>
      <c r="MDI38" s="733"/>
      <c r="MDJ38" s="733"/>
      <c r="MDK38" s="733"/>
      <c r="MDL38" s="733"/>
      <c r="MDM38" s="733"/>
      <c r="MDN38" s="733"/>
      <c r="MDO38" s="733"/>
      <c r="MDP38" s="733"/>
      <c r="MDQ38" s="733"/>
      <c r="MDR38" s="733"/>
      <c r="MDS38" s="733"/>
      <c r="MDT38" s="733"/>
      <c r="MDU38" s="733"/>
      <c r="MDV38" s="733"/>
      <c r="MDW38" s="733"/>
      <c r="MDX38" s="733"/>
      <c r="MDY38" s="733"/>
      <c r="MDZ38" s="733"/>
      <c r="MEA38" s="733"/>
      <c r="MEB38" s="733"/>
      <c r="MEC38" s="733"/>
      <c r="MED38" s="733"/>
      <c r="MEE38" s="733"/>
      <c r="MEF38" s="733"/>
      <c r="MEG38" s="733"/>
      <c r="MEH38" s="733"/>
      <c r="MEI38" s="733"/>
      <c r="MEJ38" s="733"/>
      <c r="MEK38" s="733"/>
      <c r="MEL38" s="733"/>
      <c r="MEM38" s="733"/>
      <c r="MEN38" s="733"/>
      <c r="MEO38" s="733"/>
      <c r="MEP38" s="733"/>
      <c r="MEQ38" s="733"/>
      <c r="MER38" s="733"/>
      <c r="MES38" s="733"/>
      <c r="MET38" s="733"/>
      <c r="MEU38" s="733"/>
      <c r="MEV38" s="733"/>
      <c r="MEW38" s="733"/>
      <c r="MEX38" s="733"/>
      <c r="MEY38" s="733"/>
      <c r="MEZ38" s="733"/>
      <c r="MFA38" s="733"/>
      <c r="MFB38" s="733"/>
      <c r="MFC38" s="733"/>
      <c r="MFD38" s="733"/>
      <c r="MFE38" s="733"/>
      <c r="MFF38" s="733"/>
      <c r="MFG38" s="733"/>
      <c r="MFH38" s="733"/>
      <c r="MFI38" s="733"/>
      <c r="MFJ38" s="733"/>
      <c r="MFK38" s="733"/>
      <c r="MFL38" s="733"/>
      <c r="MFM38" s="733"/>
      <c r="MFN38" s="733"/>
      <c r="MFO38" s="733"/>
      <c r="MFP38" s="733"/>
      <c r="MFQ38" s="733"/>
      <c r="MFR38" s="733"/>
      <c r="MFS38" s="733"/>
      <c r="MFT38" s="733"/>
      <c r="MFU38" s="733"/>
      <c r="MFV38" s="733"/>
      <c r="MFW38" s="733"/>
      <c r="MFX38" s="733"/>
      <c r="MFY38" s="733"/>
      <c r="MFZ38" s="733"/>
      <c r="MGA38" s="733"/>
      <c r="MGB38" s="733"/>
      <c r="MGC38" s="733"/>
      <c r="MGD38" s="733"/>
      <c r="MGE38" s="733"/>
      <c r="MGF38" s="733"/>
      <c r="MGG38" s="733"/>
      <c r="MGH38" s="733"/>
      <c r="MGI38" s="733"/>
      <c r="MGJ38" s="733"/>
      <c r="MGK38" s="733"/>
      <c r="MGL38" s="733"/>
      <c r="MGM38" s="733"/>
      <c r="MGN38" s="733"/>
      <c r="MGO38" s="733"/>
      <c r="MGP38" s="733"/>
      <c r="MGQ38" s="733"/>
      <c r="MGR38" s="733"/>
      <c r="MGS38" s="733"/>
      <c r="MGT38" s="733"/>
      <c r="MGU38" s="733"/>
      <c r="MGV38" s="733"/>
      <c r="MGW38" s="733"/>
      <c r="MGX38" s="733"/>
      <c r="MGY38" s="733"/>
      <c r="MGZ38" s="733"/>
      <c r="MHA38" s="733"/>
      <c r="MHB38" s="733"/>
      <c r="MHC38" s="733"/>
      <c r="MHD38" s="733"/>
      <c r="MHE38" s="733"/>
      <c r="MHF38" s="733"/>
      <c r="MHG38" s="733"/>
      <c r="MHH38" s="733"/>
      <c r="MHI38" s="733"/>
      <c r="MHJ38" s="733"/>
      <c r="MHK38" s="733"/>
      <c r="MHL38" s="733"/>
      <c r="MHM38" s="733"/>
      <c r="MHN38" s="733"/>
      <c r="MHO38" s="733"/>
      <c r="MHP38" s="733"/>
      <c r="MHQ38" s="733"/>
      <c r="MHR38" s="733"/>
      <c r="MHS38" s="733"/>
      <c r="MHT38" s="733"/>
      <c r="MHU38" s="733"/>
      <c r="MHV38" s="733"/>
      <c r="MHW38" s="733"/>
      <c r="MHX38" s="733"/>
      <c r="MHY38" s="733"/>
      <c r="MHZ38" s="733"/>
      <c r="MIA38" s="733"/>
      <c r="MIB38" s="733"/>
      <c r="MIC38" s="733"/>
      <c r="MID38" s="733"/>
      <c r="MIE38" s="733"/>
      <c r="MIF38" s="733"/>
      <c r="MIG38" s="733"/>
      <c r="MIH38" s="733"/>
      <c r="MII38" s="733"/>
      <c r="MIJ38" s="733"/>
      <c r="MIK38" s="733"/>
      <c r="MIL38" s="733"/>
      <c r="MIM38" s="733"/>
      <c r="MIN38" s="733"/>
      <c r="MIO38" s="733"/>
      <c r="MIP38" s="733"/>
      <c r="MIQ38" s="733"/>
      <c r="MIR38" s="733"/>
      <c r="MIS38" s="733"/>
      <c r="MIT38" s="733"/>
      <c r="MIU38" s="733"/>
      <c r="MIV38" s="733"/>
      <c r="MIW38" s="733"/>
      <c r="MIX38" s="733"/>
      <c r="MIY38" s="733"/>
      <c r="MIZ38" s="733"/>
      <c r="MJA38" s="733"/>
      <c r="MJB38" s="733"/>
      <c r="MJC38" s="733"/>
      <c r="MJD38" s="733"/>
      <c r="MJE38" s="733"/>
      <c r="MJF38" s="733"/>
      <c r="MJG38" s="733"/>
      <c r="MJH38" s="733"/>
      <c r="MJI38" s="733"/>
      <c r="MJJ38" s="733"/>
      <c r="MJK38" s="733"/>
      <c r="MJL38" s="733"/>
      <c r="MJM38" s="733"/>
      <c r="MJN38" s="733"/>
      <c r="MJO38" s="733"/>
      <c r="MJP38" s="733"/>
      <c r="MJQ38" s="733"/>
      <c r="MJR38" s="733"/>
      <c r="MJS38" s="733"/>
      <c r="MJT38" s="733"/>
      <c r="MJU38" s="733"/>
      <c r="MJV38" s="733"/>
      <c r="MJW38" s="733"/>
      <c r="MJX38" s="733"/>
      <c r="MJY38" s="733"/>
      <c r="MJZ38" s="733"/>
      <c r="MKA38" s="733"/>
      <c r="MKB38" s="733"/>
      <c r="MKC38" s="733"/>
      <c r="MKD38" s="733"/>
      <c r="MKE38" s="733"/>
      <c r="MKF38" s="733"/>
      <c r="MKG38" s="733"/>
      <c r="MKH38" s="733"/>
      <c r="MKI38" s="733"/>
      <c r="MKJ38" s="733"/>
      <c r="MKK38" s="733"/>
      <c r="MKL38" s="733"/>
      <c r="MKM38" s="733"/>
      <c r="MKN38" s="733"/>
      <c r="MKO38" s="733"/>
      <c r="MKP38" s="733"/>
      <c r="MKQ38" s="733"/>
      <c r="MKR38" s="733"/>
      <c r="MKS38" s="733"/>
      <c r="MKT38" s="733"/>
      <c r="MKU38" s="733"/>
      <c r="MKV38" s="733"/>
      <c r="MKW38" s="733"/>
      <c r="MKX38" s="733"/>
      <c r="MKY38" s="733"/>
      <c r="MKZ38" s="733"/>
      <c r="MLA38" s="733"/>
      <c r="MLB38" s="733"/>
      <c r="MLC38" s="733"/>
      <c r="MLD38" s="733"/>
      <c r="MLE38" s="733"/>
      <c r="MLF38" s="733"/>
      <c r="MLG38" s="733"/>
      <c r="MLH38" s="733"/>
      <c r="MLI38" s="733"/>
      <c r="MLJ38" s="733"/>
      <c r="MLK38" s="733"/>
      <c r="MLL38" s="733"/>
      <c r="MLM38" s="733"/>
      <c r="MLN38" s="733"/>
      <c r="MLO38" s="733"/>
      <c r="MLP38" s="733"/>
      <c r="MLQ38" s="733"/>
      <c r="MLR38" s="733"/>
      <c r="MLS38" s="733"/>
      <c r="MLT38" s="733"/>
      <c r="MLU38" s="733"/>
      <c r="MLV38" s="733"/>
      <c r="MLW38" s="733"/>
      <c r="MLX38" s="733"/>
      <c r="MLY38" s="733"/>
      <c r="MLZ38" s="733"/>
      <c r="MMA38" s="733"/>
      <c r="MMB38" s="733"/>
      <c r="MMC38" s="733"/>
      <c r="MMD38" s="733"/>
      <c r="MME38" s="733"/>
      <c r="MMF38" s="733"/>
      <c r="MMG38" s="733"/>
      <c r="MMH38" s="733"/>
      <c r="MMI38" s="733"/>
      <c r="MMJ38" s="733"/>
      <c r="MMK38" s="733"/>
      <c r="MML38" s="733"/>
      <c r="MMM38" s="733"/>
      <c r="MMN38" s="733"/>
      <c r="MMO38" s="733"/>
      <c r="MMP38" s="733"/>
      <c r="MMQ38" s="733"/>
      <c r="MMR38" s="733"/>
      <c r="MMS38" s="733"/>
      <c r="MMT38" s="733"/>
      <c r="MMU38" s="733"/>
      <c r="MMV38" s="733"/>
      <c r="MMW38" s="733"/>
      <c r="MMX38" s="733"/>
      <c r="MMY38" s="733"/>
      <c r="MMZ38" s="733"/>
      <c r="MNA38" s="733"/>
      <c r="MNB38" s="733"/>
      <c r="MNC38" s="733"/>
      <c r="MND38" s="733"/>
      <c r="MNE38" s="733"/>
      <c r="MNF38" s="733"/>
      <c r="MNG38" s="733"/>
      <c r="MNH38" s="733"/>
      <c r="MNI38" s="733"/>
      <c r="MNJ38" s="733"/>
      <c r="MNK38" s="733"/>
      <c r="MNL38" s="733"/>
      <c r="MNM38" s="733"/>
      <c r="MNN38" s="733"/>
      <c r="MNO38" s="733"/>
      <c r="MNP38" s="733"/>
      <c r="MNQ38" s="733"/>
      <c r="MNR38" s="733"/>
      <c r="MNS38" s="733"/>
      <c r="MNT38" s="733"/>
      <c r="MNU38" s="733"/>
      <c r="MNV38" s="733"/>
      <c r="MNW38" s="733"/>
      <c r="MNX38" s="733"/>
      <c r="MNY38" s="733"/>
      <c r="MNZ38" s="733"/>
      <c r="MOA38" s="733"/>
      <c r="MOB38" s="733"/>
      <c r="MOC38" s="733"/>
      <c r="MOD38" s="733"/>
      <c r="MOE38" s="733"/>
      <c r="MOF38" s="733"/>
      <c r="MOG38" s="733"/>
      <c r="MOH38" s="733"/>
      <c r="MOI38" s="733"/>
      <c r="MOJ38" s="733"/>
      <c r="MOK38" s="733"/>
      <c r="MOL38" s="733"/>
      <c r="MOM38" s="733"/>
      <c r="MON38" s="733"/>
      <c r="MOO38" s="733"/>
      <c r="MOP38" s="733"/>
      <c r="MOQ38" s="733"/>
      <c r="MOR38" s="733"/>
      <c r="MOS38" s="733"/>
      <c r="MOT38" s="733"/>
      <c r="MOU38" s="733"/>
      <c r="MOV38" s="733"/>
      <c r="MOW38" s="733"/>
      <c r="MOX38" s="733"/>
      <c r="MOY38" s="733"/>
      <c r="MOZ38" s="733"/>
      <c r="MPA38" s="733"/>
      <c r="MPB38" s="733"/>
      <c r="MPC38" s="733"/>
      <c r="MPD38" s="733"/>
      <c r="MPE38" s="733"/>
      <c r="MPF38" s="733"/>
      <c r="MPG38" s="733"/>
      <c r="MPH38" s="733"/>
      <c r="MPI38" s="733"/>
      <c r="MPJ38" s="733"/>
      <c r="MPK38" s="733"/>
      <c r="MPL38" s="733"/>
      <c r="MPM38" s="733"/>
      <c r="MPN38" s="733"/>
      <c r="MPO38" s="733"/>
      <c r="MPP38" s="733"/>
      <c r="MPQ38" s="733"/>
      <c r="MPR38" s="733"/>
      <c r="MPS38" s="733"/>
      <c r="MPT38" s="733"/>
      <c r="MPU38" s="733"/>
      <c r="MPV38" s="733"/>
      <c r="MPW38" s="733"/>
      <c r="MPX38" s="733"/>
      <c r="MPY38" s="733"/>
      <c r="MPZ38" s="733"/>
      <c r="MQA38" s="733"/>
      <c r="MQB38" s="733"/>
      <c r="MQC38" s="733"/>
      <c r="MQD38" s="733"/>
      <c r="MQE38" s="733"/>
      <c r="MQF38" s="733"/>
      <c r="MQG38" s="733"/>
      <c r="MQH38" s="733"/>
      <c r="MQI38" s="733"/>
      <c r="MQJ38" s="733"/>
      <c r="MQK38" s="733"/>
      <c r="MQL38" s="733"/>
      <c r="MQM38" s="733"/>
      <c r="MQN38" s="733"/>
      <c r="MQO38" s="733"/>
      <c r="MQP38" s="733"/>
      <c r="MQQ38" s="733"/>
      <c r="MQR38" s="733"/>
      <c r="MQS38" s="733"/>
      <c r="MQT38" s="733"/>
      <c r="MQU38" s="733"/>
      <c r="MQV38" s="733"/>
      <c r="MQW38" s="733"/>
      <c r="MQX38" s="733"/>
      <c r="MQY38" s="733"/>
      <c r="MQZ38" s="733"/>
      <c r="MRA38" s="733"/>
      <c r="MRB38" s="733"/>
      <c r="MRC38" s="733"/>
      <c r="MRD38" s="733"/>
      <c r="MRE38" s="733"/>
      <c r="MRF38" s="733"/>
      <c r="MRG38" s="733"/>
      <c r="MRH38" s="733"/>
      <c r="MRI38" s="733"/>
      <c r="MRJ38" s="733"/>
      <c r="MRK38" s="733"/>
      <c r="MRL38" s="733"/>
      <c r="MRM38" s="733"/>
      <c r="MRN38" s="733"/>
      <c r="MRO38" s="733"/>
      <c r="MRP38" s="733"/>
      <c r="MRQ38" s="733"/>
      <c r="MRR38" s="733"/>
      <c r="MRS38" s="733"/>
      <c r="MRT38" s="733"/>
      <c r="MRU38" s="733"/>
      <c r="MRV38" s="733"/>
      <c r="MRW38" s="733"/>
      <c r="MRX38" s="733"/>
      <c r="MRY38" s="733"/>
      <c r="MRZ38" s="733"/>
      <c r="MSA38" s="733"/>
      <c r="MSB38" s="733"/>
      <c r="MSC38" s="733"/>
      <c r="MSD38" s="733"/>
      <c r="MSE38" s="733"/>
      <c r="MSF38" s="733"/>
      <c r="MSG38" s="733"/>
      <c r="MSH38" s="733"/>
      <c r="MSI38" s="733"/>
      <c r="MSJ38" s="733"/>
      <c r="MSK38" s="733"/>
      <c r="MSL38" s="733"/>
      <c r="MSM38" s="733"/>
      <c r="MSN38" s="733"/>
      <c r="MSO38" s="733"/>
      <c r="MSP38" s="733"/>
      <c r="MSQ38" s="733"/>
      <c r="MSR38" s="733"/>
      <c r="MSS38" s="733"/>
      <c r="MST38" s="733"/>
      <c r="MSU38" s="733"/>
      <c r="MSV38" s="733"/>
      <c r="MSW38" s="733"/>
      <c r="MSX38" s="733"/>
      <c r="MSY38" s="733"/>
      <c r="MSZ38" s="733"/>
      <c r="MTA38" s="733"/>
      <c r="MTB38" s="733"/>
      <c r="MTC38" s="733"/>
      <c r="MTD38" s="733"/>
      <c r="MTE38" s="733"/>
      <c r="MTF38" s="733"/>
      <c r="MTG38" s="733"/>
      <c r="MTH38" s="733"/>
      <c r="MTI38" s="733"/>
      <c r="MTJ38" s="733"/>
      <c r="MTK38" s="733"/>
      <c r="MTL38" s="733"/>
      <c r="MTM38" s="733"/>
      <c r="MTN38" s="733"/>
      <c r="MTO38" s="733"/>
      <c r="MTP38" s="733"/>
      <c r="MTQ38" s="733"/>
      <c r="MTR38" s="733"/>
      <c r="MTS38" s="733"/>
      <c r="MTT38" s="733"/>
      <c r="MTU38" s="733"/>
      <c r="MTV38" s="733"/>
      <c r="MTW38" s="733"/>
      <c r="MTX38" s="733"/>
      <c r="MTY38" s="733"/>
      <c r="MTZ38" s="733"/>
      <c r="MUA38" s="733"/>
      <c r="MUB38" s="733"/>
      <c r="MUC38" s="733"/>
      <c r="MUD38" s="733"/>
      <c r="MUE38" s="733"/>
      <c r="MUF38" s="733"/>
      <c r="MUG38" s="733"/>
      <c r="MUH38" s="733"/>
      <c r="MUI38" s="733"/>
      <c r="MUJ38" s="733"/>
      <c r="MUK38" s="733"/>
      <c r="MUL38" s="733"/>
      <c r="MUM38" s="733"/>
      <c r="MUN38" s="733"/>
      <c r="MUO38" s="733"/>
      <c r="MUP38" s="733"/>
      <c r="MUQ38" s="733"/>
      <c r="MUR38" s="733"/>
      <c r="MUS38" s="733"/>
      <c r="MUT38" s="733"/>
      <c r="MUU38" s="733"/>
      <c r="MUV38" s="733"/>
      <c r="MUW38" s="733"/>
      <c r="MUX38" s="733"/>
      <c r="MUY38" s="733"/>
      <c r="MUZ38" s="733"/>
      <c r="MVA38" s="733"/>
      <c r="MVB38" s="733"/>
      <c r="MVC38" s="733"/>
      <c r="MVD38" s="733"/>
      <c r="MVE38" s="733"/>
      <c r="MVF38" s="733"/>
      <c r="MVG38" s="733"/>
      <c r="MVH38" s="733"/>
      <c r="MVI38" s="733"/>
      <c r="MVJ38" s="733"/>
      <c r="MVK38" s="733"/>
      <c r="MVL38" s="733"/>
      <c r="MVM38" s="733"/>
      <c r="MVN38" s="733"/>
      <c r="MVO38" s="733"/>
      <c r="MVP38" s="733"/>
      <c r="MVQ38" s="733"/>
      <c r="MVR38" s="733"/>
      <c r="MVS38" s="733"/>
      <c r="MVT38" s="733"/>
      <c r="MVU38" s="733"/>
      <c r="MVV38" s="733"/>
      <c r="MVW38" s="733"/>
      <c r="MVX38" s="733"/>
      <c r="MVY38" s="733"/>
      <c r="MVZ38" s="733"/>
      <c r="MWA38" s="733"/>
      <c r="MWB38" s="733"/>
      <c r="MWC38" s="733"/>
      <c r="MWD38" s="733"/>
      <c r="MWE38" s="733"/>
      <c r="MWF38" s="733"/>
      <c r="MWG38" s="733"/>
      <c r="MWH38" s="733"/>
      <c r="MWI38" s="733"/>
      <c r="MWJ38" s="733"/>
      <c r="MWK38" s="733"/>
      <c r="MWL38" s="733"/>
      <c r="MWM38" s="733"/>
      <c r="MWN38" s="733"/>
      <c r="MWO38" s="733"/>
      <c r="MWP38" s="733"/>
      <c r="MWQ38" s="733"/>
      <c r="MWR38" s="733"/>
      <c r="MWS38" s="733"/>
      <c r="MWT38" s="733"/>
      <c r="MWU38" s="733"/>
      <c r="MWV38" s="733"/>
      <c r="MWW38" s="733"/>
      <c r="MWX38" s="733"/>
      <c r="MWY38" s="733"/>
      <c r="MWZ38" s="733"/>
      <c r="MXA38" s="733"/>
      <c r="MXB38" s="733"/>
      <c r="MXC38" s="733"/>
      <c r="MXD38" s="733"/>
      <c r="MXE38" s="733"/>
      <c r="MXF38" s="733"/>
      <c r="MXG38" s="733"/>
      <c r="MXH38" s="733"/>
      <c r="MXI38" s="733"/>
      <c r="MXJ38" s="733"/>
      <c r="MXK38" s="733"/>
      <c r="MXL38" s="733"/>
      <c r="MXM38" s="733"/>
      <c r="MXN38" s="733"/>
      <c r="MXO38" s="733"/>
      <c r="MXP38" s="733"/>
      <c r="MXQ38" s="733"/>
      <c r="MXR38" s="733"/>
      <c r="MXS38" s="733"/>
      <c r="MXT38" s="733"/>
      <c r="MXU38" s="733"/>
      <c r="MXV38" s="733"/>
      <c r="MXW38" s="733"/>
      <c r="MXX38" s="733"/>
      <c r="MXY38" s="733"/>
      <c r="MXZ38" s="733"/>
      <c r="MYA38" s="733"/>
      <c r="MYB38" s="733"/>
      <c r="MYC38" s="733"/>
      <c r="MYD38" s="733"/>
      <c r="MYE38" s="733"/>
      <c r="MYF38" s="733"/>
      <c r="MYG38" s="733"/>
      <c r="MYH38" s="733"/>
      <c r="MYI38" s="733"/>
      <c r="MYJ38" s="733"/>
      <c r="MYK38" s="733"/>
      <c r="MYL38" s="733"/>
      <c r="MYM38" s="733"/>
      <c r="MYN38" s="733"/>
      <c r="MYO38" s="733"/>
      <c r="MYP38" s="733"/>
      <c r="MYQ38" s="733"/>
      <c r="MYR38" s="733"/>
      <c r="MYS38" s="733"/>
      <c r="MYT38" s="733"/>
      <c r="MYU38" s="733"/>
      <c r="MYV38" s="733"/>
      <c r="MYW38" s="733"/>
      <c r="MYX38" s="733"/>
      <c r="MYY38" s="733"/>
      <c r="MYZ38" s="733"/>
      <c r="MZA38" s="733"/>
      <c r="MZB38" s="733"/>
      <c r="MZC38" s="733"/>
      <c r="MZD38" s="733"/>
      <c r="MZE38" s="733"/>
      <c r="MZF38" s="733"/>
      <c r="MZG38" s="733"/>
      <c r="MZH38" s="733"/>
      <c r="MZI38" s="733"/>
      <c r="MZJ38" s="733"/>
      <c r="MZK38" s="733"/>
      <c r="MZL38" s="733"/>
      <c r="MZM38" s="733"/>
      <c r="MZN38" s="733"/>
      <c r="MZO38" s="733"/>
      <c r="MZP38" s="733"/>
      <c r="MZQ38" s="733"/>
      <c r="MZR38" s="733"/>
      <c r="MZS38" s="733"/>
      <c r="MZT38" s="733"/>
      <c r="MZU38" s="733"/>
      <c r="MZV38" s="733"/>
      <c r="MZW38" s="733"/>
      <c r="MZX38" s="733"/>
      <c r="MZY38" s="733"/>
      <c r="MZZ38" s="733"/>
      <c r="NAA38" s="733"/>
      <c r="NAB38" s="733"/>
      <c r="NAC38" s="733"/>
      <c r="NAD38" s="733"/>
      <c r="NAE38" s="733"/>
      <c r="NAF38" s="733"/>
      <c r="NAG38" s="733"/>
      <c r="NAH38" s="733"/>
      <c r="NAI38" s="733"/>
      <c r="NAJ38" s="733"/>
      <c r="NAK38" s="733"/>
      <c r="NAL38" s="733"/>
      <c r="NAM38" s="733"/>
      <c r="NAN38" s="733"/>
      <c r="NAO38" s="733"/>
      <c r="NAP38" s="733"/>
      <c r="NAQ38" s="733"/>
      <c r="NAR38" s="733"/>
      <c r="NAS38" s="733"/>
      <c r="NAT38" s="733"/>
      <c r="NAU38" s="733"/>
      <c r="NAV38" s="733"/>
      <c r="NAW38" s="733"/>
      <c r="NAX38" s="733"/>
      <c r="NAY38" s="733"/>
      <c r="NAZ38" s="733"/>
      <c r="NBA38" s="733"/>
      <c r="NBB38" s="733"/>
      <c r="NBC38" s="733"/>
      <c r="NBD38" s="733"/>
      <c r="NBE38" s="733"/>
      <c r="NBF38" s="733"/>
      <c r="NBG38" s="733"/>
      <c r="NBH38" s="733"/>
      <c r="NBI38" s="733"/>
      <c r="NBJ38" s="733"/>
      <c r="NBK38" s="733"/>
      <c r="NBL38" s="733"/>
      <c r="NBM38" s="733"/>
      <c r="NBN38" s="733"/>
      <c r="NBO38" s="733"/>
      <c r="NBP38" s="733"/>
      <c r="NBQ38" s="733"/>
      <c r="NBR38" s="733"/>
      <c r="NBS38" s="733"/>
      <c r="NBT38" s="733"/>
      <c r="NBU38" s="733"/>
      <c r="NBV38" s="733"/>
      <c r="NBW38" s="733"/>
      <c r="NBX38" s="733"/>
      <c r="NBY38" s="733"/>
      <c r="NBZ38" s="733"/>
      <c r="NCA38" s="733"/>
      <c r="NCB38" s="733"/>
      <c r="NCC38" s="733"/>
      <c r="NCD38" s="733"/>
      <c r="NCE38" s="733"/>
      <c r="NCF38" s="733"/>
      <c r="NCG38" s="733"/>
      <c r="NCH38" s="733"/>
      <c r="NCI38" s="733"/>
      <c r="NCJ38" s="733"/>
      <c r="NCK38" s="733"/>
      <c r="NCL38" s="733"/>
      <c r="NCM38" s="733"/>
      <c r="NCN38" s="733"/>
      <c r="NCO38" s="733"/>
      <c r="NCP38" s="733"/>
      <c r="NCQ38" s="733"/>
      <c r="NCR38" s="733"/>
      <c r="NCS38" s="733"/>
      <c r="NCT38" s="733"/>
      <c r="NCU38" s="733"/>
      <c r="NCV38" s="733"/>
      <c r="NCW38" s="733"/>
      <c r="NCX38" s="733"/>
      <c r="NCY38" s="733"/>
      <c r="NCZ38" s="733"/>
      <c r="NDA38" s="733"/>
      <c r="NDB38" s="733"/>
      <c r="NDC38" s="733"/>
      <c r="NDD38" s="733"/>
      <c r="NDE38" s="733"/>
      <c r="NDF38" s="733"/>
      <c r="NDG38" s="733"/>
      <c r="NDH38" s="733"/>
      <c r="NDI38" s="733"/>
      <c r="NDJ38" s="733"/>
      <c r="NDK38" s="733"/>
      <c r="NDL38" s="733"/>
      <c r="NDM38" s="733"/>
      <c r="NDN38" s="733"/>
      <c r="NDO38" s="733"/>
      <c r="NDP38" s="733"/>
      <c r="NDQ38" s="733"/>
      <c r="NDR38" s="733"/>
      <c r="NDS38" s="733"/>
      <c r="NDT38" s="733"/>
      <c r="NDU38" s="733"/>
      <c r="NDV38" s="733"/>
      <c r="NDW38" s="733"/>
      <c r="NDX38" s="733"/>
      <c r="NDY38" s="733"/>
      <c r="NDZ38" s="733"/>
      <c r="NEA38" s="733"/>
      <c r="NEB38" s="733"/>
      <c r="NEC38" s="733"/>
      <c r="NED38" s="733"/>
      <c r="NEE38" s="733"/>
      <c r="NEF38" s="733"/>
      <c r="NEG38" s="733"/>
      <c r="NEH38" s="733"/>
      <c r="NEI38" s="733"/>
      <c r="NEJ38" s="733"/>
      <c r="NEK38" s="733"/>
      <c r="NEL38" s="733"/>
      <c r="NEM38" s="733"/>
      <c r="NEN38" s="733"/>
      <c r="NEO38" s="733"/>
      <c r="NEP38" s="733"/>
      <c r="NEQ38" s="733"/>
      <c r="NER38" s="733"/>
      <c r="NES38" s="733"/>
      <c r="NET38" s="733"/>
      <c r="NEU38" s="733"/>
      <c r="NEV38" s="733"/>
      <c r="NEW38" s="733"/>
      <c r="NEX38" s="733"/>
      <c r="NEY38" s="733"/>
      <c r="NEZ38" s="733"/>
      <c r="NFA38" s="733"/>
      <c r="NFB38" s="733"/>
      <c r="NFC38" s="733"/>
      <c r="NFD38" s="733"/>
      <c r="NFE38" s="733"/>
      <c r="NFF38" s="733"/>
      <c r="NFG38" s="733"/>
      <c r="NFH38" s="733"/>
      <c r="NFI38" s="733"/>
      <c r="NFJ38" s="733"/>
      <c r="NFK38" s="733"/>
      <c r="NFL38" s="733"/>
      <c r="NFM38" s="733"/>
      <c r="NFN38" s="733"/>
      <c r="NFO38" s="733"/>
      <c r="NFP38" s="733"/>
      <c r="NFQ38" s="733"/>
      <c r="NFR38" s="733"/>
      <c r="NFS38" s="733"/>
      <c r="NFT38" s="733"/>
      <c r="NFU38" s="733"/>
      <c r="NFV38" s="733"/>
      <c r="NFW38" s="733"/>
      <c r="NFX38" s="733"/>
      <c r="NFY38" s="733"/>
      <c r="NFZ38" s="733"/>
      <c r="NGA38" s="733"/>
      <c r="NGB38" s="733"/>
      <c r="NGC38" s="733"/>
      <c r="NGD38" s="733"/>
      <c r="NGE38" s="733"/>
      <c r="NGF38" s="733"/>
      <c r="NGG38" s="733"/>
      <c r="NGH38" s="733"/>
      <c r="NGI38" s="733"/>
      <c r="NGJ38" s="733"/>
      <c r="NGK38" s="733"/>
      <c r="NGL38" s="733"/>
      <c r="NGM38" s="733"/>
      <c r="NGN38" s="733"/>
      <c r="NGO38" s="733"/>
      <c r="NGP38" s="733"/>
      <c r="NGQ38" s="733"/>
      <c r="NGR38" s="733"/>
      <c r="NGS38" s="733"/>
      <c r="NGT38" s="733"/>
      <c r="NGU38" s="733"/>
      <c r="NGV38" s="733"/>
      <c r="NGW38" s="733"/>
      <c r="NGX38" s="733"/>
      <c r="NGY38" s="733"/>
      <c r="NGZ38" s="733"/>
      <c r="NHA38" s="733"/>
      <c r="NHB38" s="733"/>
      <c r="NHC38" s="733"/>
      <c r="NHD38" s="733"/>
      <c r="NHE38" s="733"/>
      <c r="NHF38" s="733"/>
      <c r="NHG38" s="733"/>
      <c r="NHH38" s="733"/>
      <c r="NHI38" s="733"/>
      <c r="NHJ38" s="733"/>
      <c r="NHK38" s="733"/>
      <c r="NHL38" s="733"/>
      <c r="NHM38" s="733"/>
      <c r="NHN38" s="733"/>
      <c r="NHO38" s="733"/>
      <c r="NHP38" s="733"/>
      <c r="NHQ38" s="733"/>
      <c r="NHR38" s="733"/>
      <c r="NHS38" s="733"/>
      <c r="NHT38" s="733"/>
      <c r="NHU38" s="733"/>
      <c r="NHV38" s="733"/>
      <c r="NHW38" s="733"/>
      <c r="NHX38" s="733"/>
      <c r="NHY38" s="733"/>
      <c r="NHZ38" s="733"/>
      <c r="NIA38" s="733"/>
      <c r="NIB38" s="733"/>
      <c r="NIC38" s="733"/>
      <c r="NID38" s="733"/>
      <c r="NIE38" s="733"/>
      <c r="NIF38" s="733"/>
      <c r="NIG38" s="733"/>
      <c r="NIH38" s="733"/>
      <c r="NII38" s="733"/>
      <c r="NIJ38" s="733"/>
      <c r="NIK38" s="733"/>
      <c r="NIL38" s="733"/>
      <c r="NIM38" s="733"/>
      <c r="NIN38" s="733"/>
      <c r="NIO38" s="733"/>
      <c r="NIP38" s="733"/>
      <c r="NIQ38" s="733"/>
      <c r="NIR38" s="733"/>
      <c r="NIS38" s="733"/>
      <c r="NIT38" s="733"/>
      <c r="NIU38" s="733"/>
      <c r="NIV38" s="733"/>
      <c r="NIW38" s="733"/>
      <c r="NIX38" s="733"/>
      <c r="NIY38" s="733"/>
      <c r="NIZ38" s="733"/>
      <c r="NJA38" s="733"/>
      <c r="NJB38" s="733"/>
      <c r="NJC38" s="733"/>
      <c r="NJD38" s="733"/>
      <c r="NJE38" s="733"/>
      <c r="NJF38" s="733"/>
      <c r="NJG38" s="733"/>
      <c r="NJH38" s="733"/>
      <c r="NJI38" s="733"/>
      <c r="NJJ38" s="733"/>
      <c r="NJK38" s="733"/>
      <c r="NJL38" s="733"/>
      <c r="NJM38" s="733"/>
      <c r="NJN38" s="733"/>
      <c r="NJO38" s="733"/>
      <c r="NJP38" s="733"/>
      <c r="NJQ38" s="733"/>
      <c r="NJR38" s="733"/>
      <c r="NJS38" s="733"/>
      <c r="NJT38" s="733"/>
      <c r="NJU38" s="733"/>
      <c r="NJV38" s="733"/>
      <c r="NJW38" s="733"/>
      <c r="NJX38" s="733"/>
      <c r="NJY38" s="733"/>
      <c r="NJZ38" s="733"/>
      <c r="NKA38" s="733"/>
      <c r="NKB38" s="733"/>
      <c r="NKC38" s="733"/>
      <c r="NKD38" s="733"/>
      <c r="NKE38" s="733"/>
      <c r="NKF38" s="733"/>
      <c r="NKG38" s="733"/>
      <c r="NKH38" s="733"/>
      <c r="NKI38" s="733"/>
      <c r="NKJ38" s="733"/>
      <c r="NKK38" s="733"/>
      <c r="NKL38" s="733"/>
      <c r="NKM38" s="733"/>
      <c r="NKN38" s="733"/>
      <c r="NKO38" s="733"/>
      <c r="NKP38" s="733"/>
      <c r="NKQ38" s="733"/>
      <c r="NKR38" s="733"/>
      <c r="NKS38" s="733"/>
      <c r="NKT38" s="733"/>
      <c r="NKU38" s="733"/>
      <c r="NKV38" s="733"/>
      <c r="NKW38" s="733"/>
      <c r="NKX38" s="733"/>
      <c r="NKY38" s="733"/>
      <c r="NKZ38" s="733"/>
      <c r="NLA38" s="733"/>
      <c r="NLB38" s="733"/>
      <c r="NLC38" s="733"/>
      <c r="NLD38" s="733"/>
      <c r="NLE38" s="733"/>
      <c r="NLF38" s="733"/>
      <c r="NLG38" s="733"/>
      <c r="NLH38" s="733"/>
      <c r="NLI38" s="733"/>
      <c r="NLJ38" s="733"/>
      <c r="NLK38" s="733"/>
      <c r="NLL38" s="733"/>
      <c r="NLM38" s="733"/>
      <c r="NLN38" s="733"/>
      <c r="NLO38" s="733"/>
      <c r="NLP38" s="733"/>
      <c r="NLQ38" s="733"/>
      <c r="NLR38" s="733"/>
      <c r="NLS38" s="733"/>
      <c r="NLT38" s="733"/>
      <c r="NLU38" s="733"/>
      <c r="NLV38" s="733"/>
      <c r="NLW38" s="733"/>
      <c r="NLX38" s="733"/>
      <c r="NLY38" s="733"/>
      <c r="NLZ38" s="733"/>
      <c r="NMA38" s="733"/>
      <c r="NMB38" s="733"/>
      <c r="NMC38" s="733"/>
      <c r="NMD38" s="733"/>
      <c r="NME38" s="733"/>
      <c r="NMF38" s="733"/>
      <c r="NMG38" s="733"/>
      <c r="NMH38" s="733"/>
      <c r="NMI38" s="733"/>
      <c r="NMJ38" s="733"/>
      <c r="NMK38" s="733"/>
      <c r="NML38" s="733"/>
      <c r="NMM38" s="733"/>
      <c r="NMN38" s="733"/>
      <c r="NMO38" s="733"/>
      <c r="NMP38" s="733"/>
      <c r="NMQ38" s="733"/>
      <c r="NMR38" s="733"/>
      <c r="NMS38" s="733"/>
      <c r="NMT38" s="733"/>
      <c r="NMU38" s="733"/>
      <c r="NMV38" s="733"/>
      <c r="NMW38" s="733"/>
      <c r="NMX38" s="733"/>
      <c r="NMY38" s="733"/>
      <c r="NMZ38" s="733"/>
      <c r="NNA38" s="733"/>
      <c r="NNB38" s="733"/>
      <c r="NNC38" s="733"/>
      <c r="NND38" s="733"/>
      <c r="NNE38" s="733"/>
      <c r="NNF38" s="733"/>
      <c r="NNG38" s="733"/>
      <c r="NNH38" s="733"/>
      <c r="NNI38" s="733"/>
      <c r="NNJ38" s="733"/>
      <c r="NNK38" s="733"/>
      <c r="NNL38" s="733"/>
      <c r="NNM38" s="733"/>
      <c r="NNN38" s="733"/>
      <c r="NNO38" s="733"/>
      <c r="NNP38" s="733"/>
      <c r="NNQ38" s="733"/>
      <c r="NNR38" s="733"/>
      <c r="NNS38" s="733"/>
      <c r="NNT38" s="733"/>
      <c r="NNU38" s="733"/>
      <c r="NNV38" s="733"/>
      <c r="NNW38" s="733"/>
      <c r="NNX38" s="733"/>
      <c r="NNY38" s="733"/>
      <c r="NNZ38" s="733"/>
      <c r="NOA38" s="733"/>
      <c r="NOB38" s="733"/>
      <c r="NOC38" s="733"/>
      <c r="NOD38" s="733"/>
      <c r="NOE38" s="733"/>
      <c r="NOF38" s="733"/>
      <c r="NOG38" s="733"/>
      <c r="NOH38" s="733"/>
      <c r="NOI38" s="733"/>
      <c r="NOJ38" s="733"/>
      <c r="NOK38" s="733"/>
      <c r="NOL38" s="733"/>
      <c r="NOM38" s="733"/>
      <c r="NON38" s="733"/>
      <c r="NOO38" s="733"/>
      <c r="NOP38" s="733"/>
      <c r="NOQ38" s="733"/>
      <c r="NOR38" s="733"/>
      <c r="NOS38" s="733"/>
      <c r="NOT38" s="733"/>
      <c r="NOU38" s="733"/>
      <c r="NOV38" s="733"/>
      <c r="NOW38" s="733"/>
      <c r="NOX38" s="733"/>
      <c r="NOY38" s="733"/>
      <c r="NOZ38" s="733"/>
      <c r="NPA38" s="733"/>
      <c r="NPB38" s="733"/>
      <c r="NPC38" s="733"/>
      <c r="NPD38" s="733"/>
      <c r="NPE38" s="733"/>
      <c r="NPF38" s="733"/>
      <c r="NPG38" s="733"/>
      <c r="NPH38" s="733"/>
      <c r="NPI38" s="733"/>
      <c r="NPJ38" s="733"/>
      <c r="NPK38" s="733"/>
      <c r="NPL38" s="733"/>
      <c r="NPM38" s="733"/>
      <c r="NPN38" s="733"/>
      <c r="NPO38" s="733"/>
      <c r="NPP38" s="733"/>
      <c r="NPQ38" s="733"/>
      <c r="NPR38" s="733"/>
      <c r="NPS38" s="733"/>
      <c r="NPT38" s="733"/>
      <c r="NPU38" s="733"/>
      <c r="NPV38" s="733"/>
      <c r="NPW38" s="733"/>
      <c r="NPX38" s="733"/>
      <c r="NPY38" s="733"/>
      <c r="NPZ38" s="733"/>
      <c r="NQA38" s="733"/>
      <c r="NQB38" s="733"/>
      <c r="NQC38" s="733"/>
      <c r="NQD38" s="733"/>
      <c r="NQE38" s="733"/>
      <c r="NQF38" s="733"/>
      <c r="NQG38" s="733"/>
      <c r="NQH38" s="733"/>
      <c r="NQI38" s="733"/>
      <c r="NQJ38" s="733"/>
      <c r="NQK38" s="733"/>
      <c r="NQL38" s="733"/>
      <c r="NQM38" s="733"/>
      <c r="NQN38" s="733"/>
      <c r="NQO38" s="733"/>
      <c r="NQP38" s="733"/>
      <c r="NQQ38" s="733"/>
      <c r="NQR38" s="733"/>
      <c r="NQS38" s="733"/>
      <c r="NQT38" s="733"/>
      <c r="NQU38" s="733"/>
      <c r="NQV38" s="733"/>
      <c r="NQW38" s="733"/>
      <c r="NQX38" s="733"/>
      <c r="NQY38" s="733"/>
      <c r="NQZ38" s="733"/>
      <c r="NRA38" s="733"/>
      <c r="NRB38" s="733"/>
      <c r="NRC38" s="733"/>
      <c r="NRD38" s="733"/>
      <c r="NRE38" s="733"/>
      <c r="NRF38" s="733"/>
      <c r="NRG38" s="733"/>
      <c r="NRH38" s="733"/>
      <c r="NRI38" s="733"/>
      <c r="NRJ38" s="733"/>
      <c r="NRK38" s="733"/>
      <c r="NRL38" s="733"/>
      <c r="NRM38" s="733"/>
      <c r="NRN38" s="733"/>
      <c r="NRO38" s="733"/>
      <c r="NRP38" s="733"/>
      <c r="NRQ38" s="733"/>
      <c r="NRR38" s="733"/>
      <c r="NRS38" s="733"/>
      <c r="NRT38" s="733"/>
      <c r="NRU38" s="733"/>
      <c r="NRV38" s="733"/>
      <c r="NRW38" s="733"/>
      <c r="NRX38" s="733"/>
      <c r="NRY38" s="733"/>
      <c r="NRZ38" s="733"/>
      <c r="NSA38" s="733"/>
      <c r="NSB38" s="733"/>
      <c r="NSC38" s="733"/>
      <c r="NSD38" s="733"/>
      <c r="NSE38" s="733"/>
      <c r="NSF38" s="733"/>
      <c r="NSG38" s="733"/>
      <c r="NSH38" s="733"/>
      <c r="NSI38" s="733"/>
      <c r="NSJ38" s="733"/>
      <c r="NSK38" s="733"/>
      <c r="NSL38" s="733"/>
      <c r="NSM38" s="733"/>
      <c r="NSN38" s="733"/>
      <c r="NSO38" s="733"/>
      <c r="NSP38" s="733"/>
      <c r="NSQ38" s="733"/>
      <c r="NSR38" s="733"/>
      <c r="NSS38" s="733"/>
      <c r="NST38" s="733"/>
      <c r="NSU38" s="733"/>
      <c r="NSV38" s="733"/>
      <c r="NSW38" s="733"/>
      <c r="NSX38" s="733"/>
      <c r="NSY38" s="733"/>
      <c r="NSZ38" s="733"/>
      <c r="NTA38" s="733"/>
      <c r="NTB38" s="733"/>
      <c r="NTC38" s="733"/>
      <c r="NTD38" s="733"/>
      <c r="NTE38" s="733"/>
      <c r="NTF38" s="733"/>
      <c r="NTG38" s="733"/>
      <c r="NTH38" s="733"/>
      <c r="NTI38" s="733"/>
      <c r="NTJ38" s="733"/>
      <c r="NTK38" s="733"/>
      <c r="NTL38" s="733"/>
      <c r="NTM38" s="733"/>
      <c r="NTN38" s="733"/>
      <c r="NTO38" s="733"/>
      <c r="NTP38" s="733"/>
      <c r="NTQ38" s="733"/>
      <c r="NTR38" s="733"/>
      <c r="NTS38" s="733"/>
      <c r="NTT38" s="733"/>
      <c r="NTU38" s="733"/>
      <c r="NTV38" s="733"/>
      <c r="NTW38" s="733"/>
      <c r="NTX38" s="733"/>
      <c r="NTY38" s="733"/>
      <c r="NTZ38" s="733"/>
      <c r="NUA38" s="733"/>
      <c r="NUB38" s="733"/>
      <c r="NUC38" s="733"/>
      <c r="NUD38" s="733"/>
      <c r="NUE38" s="733"/>
      <c r="NUF38" s="733"/>
      <c r="NUG38" s="733"/>
      <c r="NUH38" s="733"/>
      <c r="NUI38" s="733"/>
      <c r="NUJ38" s="733"/>
      <c r="NUK38" s="733"/>
      <c r="NUL38" s="733"/>
      <c r="NUM38" s="733"/>
      <c r="NUN38" s="733"/>
      <c r="NUO38" s="733"/>
      <c r="NUP38" s="733"/>
      <c r="NUQ38" s="733"/>
      <c r="NUR38" s="733"/>
      <c r="NUS38" s="733"/>
      <c r="NUT38" s="733"/>
      <c r="NUU38" s="733"/>
      <c r="NUV38" s="733"/>
      <c r="NUW38" s="733"/>
      <c r="NUX38" s="733"/>
      <c r="NUY38" s="733"/>
      <c r="NUZ38" s="733"/>
      <c r="NVA38" s="733"/>
      <c r="NVB38" s="733"/>
      <c r="NVC38" s="733"/>
      <c r="NVD38" s="733"/>
      <c r="NVE38" s="733"/>
      <c r="NVF38" s="733"/>
      <c r="NVG38" s="733"/>
      <c r="NVH38" s="733"/>
      <c r="NVI38" s="733"/>
      <c r="NVJ38" s="733"/>
      <c r="NVK38" s="733"/>
      <c r="NVL38" s="733"/>
      <c r="NVM38" s="733"/>
      <c r="NVN38" s="733"/>
      <c r="NVO38" s="733"/>
      <c r="NVP38" s="733"/>
      <c r="NVQ38" s="733"/>
      <c r="NVR38" s="733"/>
      <c r="NVS38" s="733"/>
      <c r="NVT38" s="733"/>
      <c r="NVU38" s="733"/>
      <c r="NVV38" s="733"/>
      <c r="NVW38" s="733"/>
      <c r="NVX38" s="733"/>
      <c r="NVY38" s="733"/>
      <c r="NVZ38" s="733"/>
      <c r="NWA38" s="733"/>
      <c r="NWB38" s="733"/>
      <c r="NWC38" s="733"/>
      <c r="NWD38" s="733"/>
      <c r="NWE38" s="733"/>
      <c r="NWF38" s="733"/>
      <c r="NWG38" s="733"/>
      <c r="NWH38" s="733"/>
      <c r="NWI38" s="733"/>
      <c r="NWJ38" s="733"/>
      <c r="NWK38" s="733"/>
      <c r="NWL38" s="733"/>
      <c r="NWM38" s="733"/>
      <c r="NWN38" s="733"/>
      <c r="NWO38" s="733"/>
      <c r="NWP38" s="733"/>
      <c r="NWQ38" s="733"/>
      <c r="NWR38" s="733"/>
      <c r="NWS38" s="733"/>
      <c r="NWT38" s="733"/>
      <c r="NWU38" s="733"/>
      <c r="NWV38" s="733"/>
      <c r="NWW38" s="733"/>
      <c r="NWX38" s="733"/>
      <c r="NWY38" s="733"/>
      <c r="NWZ38" s="733"/>
      <c r="NXA38" s="733"/>
      <c r="NXB38" s="733"/>
      <c r="NXC38" s="733"/>
      <c r="NXD38" s="733"/>
      <c r="NXE38" s="733"/>
      <c r="NXF38" s="733"/>
      <c r="NXG38" s="733"/>
      <c r="NXH38" s="733"/>
      <c r="NXI38" s="733"/>
      <c r="NXJ38" s="733"/>
      <c r="NXK38" s="733"/>
      <c r="NXL38" s="733"/>
      <c r="NXM38" s="733"/>
      <c r="NXN38" s="733"/>
      <c r="NXO38" s="733"/>
      <c r="NXP38" s="733"/>
      <c r="NXQ38" s="733"/>
      <c r="NXR38" s="733"/>
      <c r="NXS38" s="733"/>
      <c r="NXT38" s="733"/>
      <c r="NXU38" s="733"/>
      <c r="NXV38" s="733"/>
      <c r="NXW38" s="733"/>
      <c r="NXX38" s="733"/>
      <c r="NXY38" s="733"/>
      <c r="NXZ38" s="733"/>
      <c r="NYA38" s="733"/>
      <c r="NYB38" s="733"/>
      <c r="NYC38" s="733"/>
      <c r="NYD38" s="733"/>
      <c r="NYE38" s="733"/>
      <c r="NYF38" s="733"/>
      <c r="NYG38" s="733"/>
      <c r="NYH38" s="733"/>
      <c r="NYI38" s="733"/>
      <c r="NYJ38" s="733"/>
      <c r="NYK38" s="733"/>
      <c r="NYL38" s="733"/>
      <c r="NYM38" s="733"/>
      <c r="NYN38" s="733"/>
      <c r="NYO38" s="733"/>
      <c r="NYP38" s="733"/>
      <c r="NYQ38" s="733"/>
      <c r="NYR38" s="733"/>
      <c r="NYS38" s="733"/>
      <c r="NYT38" s="733"/>
      <c r="NYU38" s="733"/>
      <c r="NYV38" s="733"/>
      <c r="NYW38" s="733"/>
      <c r="NYX38" s="733"/>
      <c r="NYY38" s="733"/>
      <c r="NYZ38" s="733"/>
      <c r="NZA38" s="733"/>
      <c r="NZB38" s="733"/>
      <c r="NZC38" s="733"/>
      <c r="NZD38" s="733"/>
      <c r="NZE38" s="733"/>
      <c r="NZF38" s="733"/>
      <c r="NZG38" s="733"/>
      <c r="NZH38" s="733"/>
      <c r="NZI38" s="733"/>
      <c r="NZJ38" s="733"/>
      <c r="NZK38" s="733"/>
      <c r="NZL38" s="733"/>
      <c r="NZM38" s="733"/>
      <c r="NZN38" s="733"/>
      <c r="NZO38" s="733"/>
      <c r="NZP38" s="733"/>
      <c r="NZQ38" s="733"/>
      <c r="NZR38" s="733"/>
      <c r="NZS38" s="733"/>
      <c r="NZT38" s="733"/>
      <c r="NZU38" s="733"/>
      <c r="NZV38" s="733"/>
      <c r="NZW38" s="733"/>
      <c r="NZX38" s="733"/>
      <c r="NZY38" s="733"/>
      <c r="NZZ38" s="733"/>
      <c r="OAA38" s="733"/>
      <c r="OAB38" s="733"/>
      <c r="OAC38" s="733"/>
      <c r="OAD38" s="733"/>
      <c r="OAE38" s="733"/>
      <c r="OAF38" s="733"/>
      <c r="OAG38" s="733"/>
      <c r="OAH38" s="733"/>
      <c r="OAI38" s="733"/>
      <c r="OAJ38" s="733"/>
      <c r="OAK38" s="733"/>
      <c r="OAL38" s="733"/>
      <c r="OAM38" s="733"/>
      <c r="OAN38" s="733"/>
      <c r="OAO38" s="733"/>
      <c r="OAP38" s="733"/>
      <c r="OAQ38" s="733"/>
      <c r="OAR38" s="733"/>
      <c r="OAS38" s="733"/>
      <c r="OAT38" s="733"/>
      <c r="OAU38" s="733"/>
      <c r="OAV38" s="733"/>
      <c r="OAW38" s="733"/>
      <c r="OAX38" s="733"/>
      <c r="OAY38" s="733"/>
      <c r="OAZ38" s="733"/>
      <c r="OBA38" s="733"/>
      <c r="OBB38" s="733"/>
      <c r="OBC38" s="733"/>
      <c r="OBD38" s="733"/>
      <c r="OBE38" s="733"/>
      <c r="OBF38" s="733"/>
      <c r="OBG38" s="733"/>
      <c r="OBH38" s="733"/>
      <c r="OBI38" s="733"/>
      <c r="OBJ38" s="733"/>
      <c r="OBK38" s="733"/>
      <c r="OBL38" s="733"/>
      <c r="OBM38" s="733"/>
      <c r="OBN38" s="733"/>
      <c r="OBO38" s="733"/>
      <c r="OBP38" s="733"/>
      <c r="OBQ38" s="733"/>
      <c r="OBR38" s="733"/>
      <c r="OBS38" s="733"/>
      <c r="OBT38" s="733"/>
      <c r="OBU38" s="733"/>
      <c r="OBV38" s="733"/>
      <c r="OBW38" s="733"/>
      <c r="OBX38" s="733"/>
      <c r="OBY38" s="733"/>
      <c r="OBZ38" s="733"/>
      <c r="OCA38" s="733"/>
      <c r="OCB38" s="733"/>
      <c r="OCC38" s="733"/>
      <c r="OCD38" s="733"/>
      <c r="OCE38" s="733"/>
      <c r="OCF38" s="733"/>
      <c r="OCG38" s="733"/>
      <c r="OCH38" s="733"/>
      <c r="OCI38" s="733"/>
      <c r="OCJ38" s="733"/>
      <c r="OCK38" s="733"/>
      <c r="OCL38" s="733"/>
      <c r="OCM38" s="733"/>
      <c r="OCN38" s="733"/>
      <c r="OCO38" s="733"/>
      <c r="OCP38" s="733"/>
      <c r="OCQ38" s="733"/>
      <c r="OCR38" s="733"/>
      <c r="OCS38" s="733"/>
      <c r="OCT38" s="733"/>
      <c r="OCU38" s="733"/>
      <c r="OCV38" s="733"/>
      <c r="OCW38" s="733"/>
      <c r="OCX38" s="733"/>
      <c r="OCY38" s="733"/>
      <c r="OCZ38" s="733"/>
      <c r="ODA38" s="733"/>
      <c r="ODB38" s="733"/>
      <c r="ODC38" s="733"/>
      <c r="ODD38" s="733"/>
      <c r="ODE38" s="733"/>
      <c r="ODF38" s="733"/>
      <c r="ODG38" s="733"/>
      <c r="ODH38" s="733"/>
      <c r="ODI38" s="733"/>
      <c r="ODJ38" s="733"/>
      <c r="ODK38" s="733"/>
      <c r="ODL38" s="733"/>
      <c r="ODM38" s="733"/>
      <c r="ODN38" s="733"/>
      <c r="ODO38" s="733"/>
      <c r="ODP38" s="733"/>
      <c r="ODQ38" s="733"/>
      <c r="ODR38" s="733"/>
      <c r="ODS38" s="733"/>
      <c r="ODT38" s="733"/>
      <c r="ODU38" s="733"/>
      <c r="ODV38" s="733"/>
      <c r="ODW38" s="733"/>
      <c r="ODX38" s="733"/>
      <c r="ODY38" s="733"/>
      <c r="ODZ38" s="733"/>
      <c r="OEA38" s="733"/>
      <c r="OEB38" s="733"/>
      <c r="OEC38" s="733"/>
      <c r="OED38" s="733"/>
      <c r="OEE38" s="733"/>
      <c r="OEF38" s="733"/>
      <c r="OEG38" s="733"/>
      <c r="OEH38" s="733"/>
      <c r="OEI38" s="733"/>
      <c r="OEJ38" s="733"/>
      <c r="OEK38" s="733"/>
      <c r="OEL38" s="733"/>
      <c r="OEM38" s="733"/>
      <c r="OEN38" s="733"/>
      <c r="OEO38" s="733"/>
      <c r="OEP38" s="733"/>
      <c r="OEQ38" s="733"/>
      <c r="OER38" s="733"/>
      <c r="OES38" s="733"/>
      <c r="OET38" s="733"/>
      <c r="OEU38" s="733"/>
      <c r="OEV38" s="733"/>
      <c r="OEW38" s="733"/>
      <c r="OEX38" s="733"/>
      <c r="OEY38" s="733"/>
      <c r="OEZ38" s="733"/>
      <c r="OFA38" s="733"/>
      <c r="OFB38" s="733"/>
      <c r="OFC38" s="733"/>
      <c r="OFD38" s="733"/>
      <c r="OFE38" s="733"/>
      <c r="OFF38" s="733"/>
      <c r="OFG38" s="733"/>
      <c r="OFH38" s="733"/>
      <c r="OFI38" s="733"/>
      <c r="OFJ38" s="733"/>
      <c r="OFK38" s="733"/>
      <c r="OFL38" s="733"/>
      <c r="OFM38" s="733"/>
      <c r="OFN38" s="733"/>
      <c r="OFO38" s="733"/>
      <c r="OFP38" s="733"/>
      <c r="OFQ38" s="733"/>
      <c r="OFR38" s="733"/>
      <c r="OFS38" s="733"/>
      <c r="OFT38" s="733"/>
      <c r="OFU38" s="733"/>
      <c r="OFV38" s="733"/>
      <c r="OFW38" s="733"/>
      <c r="OFX38" s="733"/>
      <c r="OFY38" s="733"/>
      <c r="OFZ38" s="733"/>
      <c r="OGA38" s="733"/>
      <c r="OGB38" s="733"/>
      <c r="OGC38" s="733"/>
      <c r="OGD38" s="733"/>
      <c r="OGE38" s="733"/>
      <c r="OGF38" s="733"/>
      <c r="OGG38" s="733"/>
      <c r="OGH38" s="733"/>
      <c r="OGI38" s="733"/>
      <c r="OGJ38" s="733"/>
      <c r="OGK38" s="733"/>
      <c r="OGL38" s="733"/>
      <c r="OGM38" s="733"/>
      <c r="OGN38" s="733"/>
      <c r="OGO38" s="733"/>
      <c r="OGP38" s="733"/>
      <c r="OGQ38" s="733"/>
      <c r="OGR38" s="733"/>
      <c r="OGS38" s="733"/>
      <c r="OGT38" s="733"/>
      <c r="OGU38" s="733"/>
      <c r="OGV38" s="733"/>
      <c r="OGW38" s="733"/>
      <c r="OGX38" s="733"/>
      <c r="OGY38" s="733"/>
      <c r="OGZ38" s="733"/>
      <c r="OHA38" s="733"/>
      <c r="OHB38" s="733"/>
      <c r="OHC38" s="733"/>
      <c r="OHD38" s="733"/>
      <c r="OHE38" s="733"/>
      <c r="OHF38" s="733"/>
      <c r="OHG38" s="733"/>
      <c r="OHH38" s="733"/>
      <c r="OHI38" s="733"/>
      <c r="OHJ38" s="733"/>
      <c r="OHK38" s="733"/>
      <c r="OHL38" s="733"/>
      <c r="OHM38" s="733"/>
      <c r="OHN38" s="733"/>
      <c r="OHO38" s="733"/>
      <c r="OHP38" s="733"/>
      <c r="OHQ38" s="733"/>
      <c r="OHR38" s="733"/>
      <c r="OHS38" s="733"/>
      <c r="OHT38" s="733"/>
      <c r="OHU38" s="733"/>
      <c r="OHV38" s="733"/>
      <c r="OHW38" s="733"/>
      <c r="OHX38" s="733"/>
      <c r="OHY38" s="733"/>
      <c r="OHZ38" s="733"/>
      <c r="OIA38" s="733"/>
      <c r="OIB38" s="733"/>
      <c r="OIC38" s="733"/>
      <c r="OID38" s="733"/>
      <c r="OIE38" s="733"/>
      <c r="OIF38" s="733"/>
      <c r="OIG38" s="733"/>
      <c r="OIH38" s="733"/>
      <c r="OII38" s="733"/>
      <c r="OIJ38" s="733"/>
      <c r="OIK38" s="733"/>
      <c r="OIL38" s="733"/>
      <c r="OIM38" s="733"/>
      <c r="OIN38" s="733"/>
      <c r="OIO38" s="733"/>
      <c r="OIP38" s="733"/>
      <c r="OIQ38" s="733"/>
      <c r="OIR38" s="733"/>
      <c r="OIS38" s="733"/>
      <c r="OIT38" s="733"/>
      <c r="OIU38" s="733"/>
      <c r="OIV38" s="733"/>
      <c r="OIW38" s="733"/>
      <c r="OIX38" s="733"/>
      <c r="OIY38" s="733"/>
      <c r="OIZ38" s="733"/>
      <c r="OJA38" s="733"/>
      <c r="OJB38" s="733"/>
      <c r="OJC38" s="733"/>
      <c r="OJD38" s="733"/>
      <c r="OJE38" s="733"/>
      <c r="OJF38" s="733"/>
      <c r="OJG38" s="733"/>
      <c r="OJH38" s="733"/>
      <c r="OJI38" s="733"/>
      <c r="OJJ38" s="733"/>
      <c r="OJK38" s="733"/>
      <c r="OJL38" s="733"/>
      <c r="OJM38" s="733"/>
      <c r="OJN38" s="733"/>
      <c r="OJO38" s="733"/>
      <c r="OJP38" s="733"/>
      <c r="OJQ38" s="733"/>
      <c r="OJR38" s="733"/>
      <c r="OJS38" s="733"/>
      <c r="OJT38" s="733"/>
      <c r="OJU38" s="733"/>
      <c r="OJV38" s="733"/>
      <c r="OJW38" s="733"/>
      <c r="OJX38" s="733"/>
      <c r="OJY38" s="733"/>
      <c r="OJZ38" s="733"/>
      <c r="OKA38" s="733"/>
      <c r="OKB38" s="733"/>
      <c r="OKC38" s="733"/>
      <c r="OKD38" s="733"/>
      <c r="OKE38" s="733"/>
      <c r="OKF38" s="733"/>
      <c r="OKG38" s="733"/>
      <c r="OKH38" s="733"/>
      <c r="OKI38" s="733"/>
      <c r="OKJ38" s="733"/>
      <c r="OKK38" s="733"/>
      <c r="OKL38" s="733"/>
      <c r="OKM38" s="733"/>
      <c r="OKN38" s="733"/>
      <c r="OKO38" s="733"/>
      <c r="OKP38" s="733"/>
      <c r="OKQ38" s="733"/>
      <c r="OKR38" s="733"/>
      <c r="OKS38" s="733"/>
      <c r="OKT38" s="733"/>
      <c r="OKU38" s="733"/>
      <c r="OKV38" s="733"/>
      <c r="OKW38" s="733"/>
      <c r="OKX38" s="733"/>
      <c r="OKY38" s="733"/>
      <c r="OKZ38" s="733"/>
      <c r="OLA38" s="733"/>
      <c r="OLB38" s="733"/>
      <c r="OLC38" s="733"/>
      <c r="OLD38" s="733"/>
      <c r="OLE38" s="733"/>
      <c r="OLF38" s="733"/>
      <c r="OLG38" s="733"/>
      <c r="OLH38" s="733"/>
      <c r="OLI38" s="733"/>
      <c r="OLJ38" s="733"/>
      <c r="OLK38" s="733"/>
      <c r="OLL38" s="733"/>
      <c r="OLM38" s="733"/>
      <c r="OLN38" s="733"/>
      <c r="OLO38" s="733"/>
      <c r="OLP38" s="733"/>
      <c r="OLQ38" s="733"/>
      <c r="OLR38" s="733"/>
      <c r="OLS38" s="733"/>
      <c r="OLT38" s="733"/>
      <c r="OLU38" s="733"/>
      <c r="OLV38" s="733"/>
      <c r="OLW38" s="733"/>
      <c r="OLX38" s="733"/>
      <c r="OLY38" s="733"/>
      <c r="OLZ38" s="733"/>
      <c r="OMA38" s="733"/>
      <c r="OMB38" s="733"/>
      <c r="OMC38" s="733"/>
      <c r="OMD38" s="733"/>
      <c r="OME38" s="733"/>
      <c r="OMF38" s="733"/>
      <c r="OMG38" s="733"/>
      <c r="OMH38" s="733"/>
      <c r="OMI38" s="733"/>
      <c r="OMJ38" s="733"/>
      <c r="OMK38" s="733"/>
      <c r="OML38" s="733"/>
      <c r="OMM38" s="733"/>
      <c r="OMN38" s="733"/>
      <c r="OMO38" s="733"/>
      <c r="OMP38" s="733"/>
      <c r="OMQ38" s="733"/>
      <c r="OMR38" s="733"/>
      <c r="OMS38" s="733"/>
      <c r="OMT38" s="733"/>
      <c r="OMU38" s="733"/>
      <c r="OMV38" s="733"/>
      <c r="OMW38" s="733"/>
      <c r="OMX38" s="733"/>
      <c r="OMY38" s="733"/>
      <c r="OMZ38" s="733"/>
      <c r="ONA38" s="733"/>
      <c r="ONB38" s="733"/>
      <c r="ONC38" s="733"/>
      <c r="OND38" s="733"/>
      <c r="ONE38" s="733"/>
      <c r="ONF38" s="733"/>
      <c r="ONG38" s="733"/>
      <c r="ONH38" s="733"/>
      <c r="ONI38" s="733"/>
      <c r="ONJ38" s="733"/>
      <c r="ONK38" s="733"/>
      <c r="ONL38" s="733"/>
      <c r="ONM38" s="733"/>
      <c r="ONN38" s="733"/>
      <c r="ONO38" s="733"/>
      <c r="ONP38" s="733"/>
      <c r="ONQ38" s="733"/>
      <c r="ONR38" s="733"/>
      <c r="ONS38" s="733"/>
      <c r="ONT38" s="733"/>
      <c r="ONU38" s="733"/>
      <c r="ONV38" s="733"/>
      <c r="ONW38" s="733"/>
      <c r="ONX38" s="733"/>
      <c r="ONY38" s="733"/>
      <c r="ONZ38" s="733"/>
      <c r="OOA38" s="733"/>
      <c r="OOB38" s="733"/>
      <c r="OOC38" s="733"/>
      <c r="OOD38" s="733"/>
      <c r="OOE38" s="733"/>
      <c r="OOF38" s="733"/>
      <c r="OOG38" s="733"/>
      <c r="OOH38" s="733"/>
      <c r="OOI38" s="733"/>
      <c r="OOJ38" s="733"/>
      <c r="OOK38" s="733"/>
      <c r="OOL38" s="733"/>
      <c r="OOM38" s="733"/>
      <c r="OON38" s="733"/>
      <c r="OOO38" s="733"/>
      <c r="OOP38" s="733"/>
      <c r="OOQ38" s="733"/>
      <c r="OOR38" s="733"/>
      <c r="OOS38" s="733"/>
      <c r="OOT38" s="733"/>
      <c r="OOU38" s="733"/>
      <c r="OOV38" s="733"/>
      <c r="OOW38" s="733"/>
      <c r="OOX38" s="733"/>
      <c r="OOY38" s="733"/>
      <c r="OOZ38" s="733"/>
      <c r="OPA38" s="733"/>
      <c r="OPB38" s="733"/>
      <c r="OPC38" s="733"/>
      <c r="OPD38" s="733"/>
      <c r="OPE38" s="733"/>
      <c r="OPF38" s="733"/>
      <c r="OPG38" s="733"/>
      <c r="OPH38" s="733"/>
      <c r="OPI38" s="733"/>
      <c r="OPJ38" s="733"/>
      <c r="OPK38" s="733"/>
      <c r="OPL38" s="733"/>
      <c r="OPM38" s="733"/>
      <c r="OPN38" s="733"/>
      <c r="OPO38" s="733"/>
      <c r="OPP38" s="733"/>
      <c r="OPQ38" s="733"/>
      <c r="OPR38" s="733"/>
      <c r="OPS38" s="733"/>
      <c r="OPT38" s="733"/>
      <c r="OPU38" s="733"/>
      <c r="OPV38" s="733"/>
      <c r="OPW38" s="733"/>
      <c r="OPX38" s="733"/>
      <c r="OPY38" s="733"/>
      <c r="OPZ38" s="733"/>
      <c r="OQA38" s="733"/>
      <c r="OQB38" s="733"/>
      <c r="OQC38" s="733"/>
      <c r="OQD38" s="733"/>
      <c r="OQE38" s="733"/>
      <c r="OQF38" s="733"/>
      <c r="OQG38" s="733"/>
      <c r="OQH38" s="733"/>
      <c r="OQI38" s="733"/>
      <c r="OQJ38" s="733"/>
      <c r="OQK38" s="733"/>
      <c r="OQL38" s="733"/>
      <c r="OQM38" s="733"/>
      <c r="OQN38" s="733"/>
      <c r="OQO38" s="733"/>
      <c r="OQP38" s="733"/>
      <c r="OQQ38" s="733"/>
      <c r="OQR38" s="733"/>
      <c r="OQS38" s="733"/>
      <c r="OQT38" s="733"/>
      <c r="OQU38" s="733"/>
      <c r="OQV38" s="733"/>
      <c r="OQW38" s="733"/>
      <c r="OQX38" s="733"/>
      <c r="OQY38" s="733"/>
      <c r="OQZ38" s="733"/>
      <c r="ORA38" s="733"/>
      <c r="ORB38" s="733"/>
      <c r="ORC38" s="733"/>
      <c r="ORD38" s="733"/>
      <c r="ORE38" s="733"/>
      <c r="ORF38" s="733"/>
      <c r="ORG38" s="733"/>
      <c r="ORH38" s="733"/>
      <c r="ORI38" s="733"/>
      <c r="ORJ38" s="733"/>
      <c r="ORK38" s="733"/>
      <c r="ORL38" s="733"/>
      <c r="ORM38" s="733"/>
      <c r="ORN38" s="733"/>
      <c r="ORO38" s="733"/>
      <c r="ORP38" s="733"/>
      <c r="ORQ38" s="733"/>
      <c r="ORR38" s="733"/>
      <c r="ORS38" s="733"/>
      <c r="ORT38" s="733"/>
      <c r="ORU38" s="733"/>
      <c r="ORV38" s="733"/>
      <c r="ORW38" s="733"/>
      <c r="ORX38" s="733"/>
      <c r="ORY38" s="733"/>
      <c r="ORZ38" s="733"/>
      <c r="OSA38" s="733"/>
      <c r="OSB38" s="733"/>
      <c r="OSC38" s="733"/>
      <c r="OSD38" s="733"/>
      <c r="OSE38" s="733"/>
      <c r="OSF38" s="733"/>
      <c r="OSG38" s="733"/>
      <c r="OSH38" s="733"/>
      <c r="OSI38" s="733"/>
      <c r="OSJ38" s="733"/>
      <c r="OSK38" s="733"/>
      <c r="OSL38" s="733"/>
      <c r="OSM38" s="733"/>
      <c r="OSN38" s="733"/>
      <c r="OSO38" s="733"/>
      <c r="OSP38" s="733"/>
      <c r="OSQ38" s="733"/>
      <c r="OSR38" s="733"/>
      <c r="OSS38" s="733"/>
      <c r="OST38" s="733"/>
      <c r="OSU38" s="733"/>
      <c r="OSV38" s="733"/>
      <c r="OSW38" s="733"/>
      <c r="OSX38" s="733"/>
      <c r="OSY38" s="733"/>
      <c r="OSZ38" s="733"/>
      <c r="OTA38" s="733"/>
      <c r="OTB38" s="733"/>
      <c r="OTC38" s="733"/>
      <c r="OTD38" s="733"/>
      <c r="OTE38" s="733"/>
      <c r="OTF38" s="733"/>
      <c r="OTG38" s="733"/>
      <c r="OTH38" s="733"/>
      <c r="OTI38" s="733"/>
      <c r="OTJ38" s="733"/>
      <c r="OTK38" s="733"/>
      <c r="OTL38" s="733"/>
      <c r="OTM38" s="733"/>
      <c r="OTN38" s="733"/>
      <c r="OTO38" s="733"/>
      <c r="OTP38" s="733"/>
      <c r="OTQ38" s="733"/>
      <c r="OTR38" s="733"/>
      <c r="OTS38" s="733"/>
      <c r="OTT38" s="733"/>
      <c r="OTU38" s="733"/>
      <c r="OTV38" s="733"/>
      <c r="OTW38" s="733"/>
      <c r="OTX38" s="733"/>
      <c r="OTY38" s="733"/>
      <c r="OTZ38" s="733"/>
      <c r="OUA38" s="733"/>
      <c r="OUB38" s="733"/>
      <c r="OUC38" s="733"/>
      <c r="OUD38" s="733"/>
      <c r="OUE38" s="733"/>
      <c r="OUF38" s="733"/>
      <c r="OUG38" s="733"/>
      <c r="OUH38" s="733"/>
      <c r="OUI38" s="733"/>
      <c r="OUJ38" s="733"/>
      <c r="OUK38" s="733"/>
      <c r="OUL38" s="733"/>
      <c r="OUM38" s="733"/>
      <c r="OUN38" s="733"/>
      <c r="OUO38" s="733"/>
      <c r="OUP38" s="733"/>
      <c r="OUQ38" s="733"/>
      <c r="OUR38" s="733"/>
      <c r="OUS38" s="733"/>
      <c r="OUT38" s="733"/>
      <c r="OUU38" s="733"/>
      <c r="OUV38" s="733"/>
      <c r="OUW38" s="733"/>
      <c r="OUX38" s="733"/>
      <c r="OUY38" s="733"/>
      <c r="OUZ38" s="733"/>
      <c r="OVA38" s="733"/>
      <c r="OVB38" s="733"/>
      <c r="OVC38" s="733"/>
      <c r="OVD38" s="733"/>
      <c r="OVE38" s="733"/>
      <c r="OVF38" s="733"/>
      <c r="OVG38" s="733"/>
      <c r="OVH38" s="733"/>
      <c r="OVI38" s="733"/>
      <c r="OVJ38" s="733"/>
      <c r="OVK38" s="733"/>
      <c r="OVL38" s="733"/>
      <c r="OVM38" s="733"/>
      <c r="OVN38" s="733"/>
      <c r="OVO38" s="733"/>
      <c r="OVP38" s="733"/>
      <c r="OVQ38" s="733"/>
      <c r="OVR38" s="733"/>
      <c r="OVS38" s="733"/>
      <c r="OVT38" s="733"/>
      <c r="OVU38" s="733"/>
      <c r="OVV38" s="733"/>
      <c r="OVW38" s="733"/>
      <c r="OVX38" s="733"/>
      <c r="OVY38" s="733"/>
      <c r="OVZ38" s="733"/>
      <c r="OWA38" s="733"/>
      <c r="OWB38" s="733"/>
      <c r="OWC38" s="733"/>
      <c r="OWD38" s="733"/>
      <c r="OWE38" s="733"/>
      <c r="OWF38" s="733"/>
      <c r="OWG38" s="733"/>
      <c r="OWH38" s="733"/>
      <c r="OWI38" s="733"/>
      <c r="OWJ38" s="733"/>
      <c r="OWK38" s="733"/>
      <c r="OWL38" s="733"/>
      <c r="OWM38" s="733"/>
      <c r="OWN38" s="733"/>
      <c r="OWO38" s="733"/>
      <c r="OWP38" s="733"/>
      <c r="OWQ38" s="733"/>
      <c r="OWR38" s="733"/>
      <c r="OWS38" s="733"/>
      <c r="OWT38" s="733"/>
      <c r="OWU38" s="733"/>
      <c r="OWV38" s="733"/>
      <c r="OWW38" s="733"/>
      <c r="OWX38" s="733"/>
      <c r="OWY38" s="733"/>
      <c r="OWZ38" s="733"/>
      <c r="OXA38" s="733"/>
      <c r="OXB38" s="733"/>
      <c r="OXC38" s="733"/>
      <c r="OXD38" s="733"/>
      <c r="OXE38" s="733"/>
      <c r="OXF38" s="733"/>
      <c r="OXG38" s="733"/>
      <c r="OXH38" s="733"/>
      <c r="OXI38" s="733"/>
      <c r="OXJ38" s="733"/>
      <c r="OXK38" s="733"/>
      <c r="OXL38" s="733"/>
      <c r="OXM38" s="733"/>
      <c r="OXN38" s="733"/>
      <c r="OXO38" s="733"/>
      <c r="OXP38" s="733"/>
      <c r="OXQ38" s="733"/>
      <c r="OXR38" s="733"/>
      <c r="OXS38" s="733"/>
      <c r="OXT38" s="733"/>
      <c r="OXU38" s="733"/>
      <c r="OXV38" s="733"/>
      <c r="OXW38" s="733"/>
      <c r="OXX38" s="733"/>
      <c r="OXY38" s="733"/>
      <c r="OXZ38" s="733"/>
      <c r="OYA38" s="733"/>
      <c r="OYB38" s="733"/>
      <c r="OYC38" s="733"/>
      <c r="OYD38" s="733"/>
      <c r="OYE38" s="733"/>
      <c r="OYF38" s="733"/>
      <c r="OYG38" s="733"/>
      <c r="OYH38" s="733"/>
      <c r="OYI38" s="733"/>
      <c r="OYJ38" s="733"/>
      <c r="OYK38" s="733"/>
      <c r="OYL38" s="733"/>
      <c r="OYM38" s="733"/>
      <c r="OYN38" s="733"/>
      <c r="OYO38" s="733"/>
      <c r="OYP38" s="733"/>
      <c r="OYQ38" s="733"/>
      <c r="OYR38" s="733"/>
      <c r="OYS38" s="733"/>
      <c r="OYT38" s="733"/>
      <c r="OYU38" s="733"/>
      <c r="OYV38" s="733"/>
      <c r="OYW38" s="733"/>
      <c r="OYX38" s="733"/>
      <c r="OYY38" s="733"/>
      <c r="OYZ38" s="733"/>
      <c r="OZA38" s="733"/>
      <c r="OZB38" s="733"/>
      <c r="OZC38" s="733"/>
      <c r="OZD38" s="733"/>
      <c r="OZE38" s="733"/>
      <c r="OZF38" s="733"/>
      <c r="OZG38" s="733"/>
      <c r="OZH38" s="733"/>
      <c r="OZI38" s="733"/>
      <c r="OZJ38" s="733"/>
      <c r="OZK38" s="733"/>
      <c r="OZL38" s="733"/>
      <c r="OZM38" s="733"/>
      <c r="OZN38" s="733"/>
      <c r="OZO38" s="733"/>
      <c r="OZP38" s="733"/>
      <c r="OZQ38" s="733"/>
      <c r="OZR38" s="733"/>
      <c r="OZS38" s="733"/>
      <c r="OZT38" s="733"/>
      <c r="OZU38" s="733"/>
      <c r="OZV38" s="733"/>
      <c r="OZW38" s="733"/>
      <c r="OZX38" s="733"/>
      <c r="OZY38" s="733"/>
      <c r="OZZ38" s="733"/>
      <c r="PAA38" s="733"/>
      <c r="PAB38" s="733"/>
      <c r="PAC38" s="733"/>
      <c r="PAD38" s="733"/>
      <c r="PAE38" s="733"/>
      <c r="PAF38" s="733"/>
      <c r="PAG38" s="733"/>
      <c r="PAH38" s="733"/>
      <c r="PAI38" s="733"/>
      <c r="PAJ38" s="733"/>
      <c r="PAK38" s="733"/>
      <c r="PAL38" s="733"/>
      <c r="PAM38" s="733"/>
      <c r="PAN38" s="733"/>
      <c r="PAO38" s="733"/>
      <c r="PAP38" s="733"/>
      <c r="PAQ38" s="733"/>
      <c r="PAR38" s="733"/>
      <c r="PAS38" s="733"/>
      <c r="PAT38" s="733"/>
      <c r="PAU38" s="733"/>
      <c r="PAV38" s="733"/>
      <c r="PAW38" s="733"/>
      <c r="PAX38" s="733"/>
      <c r="PAY38" s="733"/>
      <c r="PAZ38" s="733"/>
      <c r="PBA38" s="733"/>
      <c r="PBB38" s="733"/>
      <c r="PBC38" s="733"/>
      <c r="PBD38" s="733"/>
      <c r="PBE38" s="733"/>
      <c r="PBF38" s="733"/>
      <c r="PBG38" s="733"/>
      <c r="PBH38" s="733"/>
      <c r="PBI38" s="733"/>
      <c r="PBJ38" s="733"/>
      <c r="PBK38" s="733"/>
      <c r="PBL38" s="733"/>
      <c r="PBM38" s="733"/>
      <c r="PBN38" s="733"/>
      <c r="PBO38" s="733"/>
      <c r="PBP38" s="733"/>
      <c r="PBQ38" s="733"/>
      <c r="PBR38" s="733"/>
      <c r="PBS38" s="733"/>
      <c r="PBT38" s="733"/>
      <c r="PBU38" s="733"/>
      <c r="PBV38" s="733"/>
      <c r="PBW38" s="733"/>
      <c r="PBX38" s="733"/>
      <c r="PBY38" s="733"/>
      <c r="PBZ38" s="733"/>
      <c r="PCA38" s="733"/>
      <c r="PCB38" s="733"/>
      <c r="PCC38" s="733"/>
      <c r="PCD38" s="733"/>
      <c r="PCE38" s="733"/>
      <c r="PCF38" s="733"/>
      <c r="PCG38" s="733"/>
      <c r="PCH38" s="733"/>
      <c r="PCI38" s="733"/>
      <c r="PCJ38" s="733"/>
      <c r="PCK38" s="733"/>
      <c r="PCL38" s="733"/>
      <c r="PCM38" s="733"/>
      <c r="PCN38" s="733"/>
      <c r="PCO38" s="733"/>
      <c r="PCP38" s="733"/>
      <c r="PCQ38" s="733"/>
      <c r="PCR38" s="733"/>
      <c r="PCS38" s="733"/>
      <c r="PCT38" s="733"/>
      <c r="PCU38" s="733"/>
      <c r="PCV38" s="733"/>
      <c r="PCW38" s="733"/>
      <c r="PCX38" s="733"/>
      <c r="PCY38" s="733"/>
      <c r="PCZ38" s="733"/>
      <c r="PDA38" s="733"/>
      <c r="PDB38" s="733"/>
      <c r="PDC38" s="733"/>
      <c r="PDD38" s="733"/>
      <c r="PDE38" s="733"/>
      <c r="PDF38" s="733"/>
      <c r="PDG38" s="733"/>
      <c r="PDH38" s="733"/>
      <c r="PDI38" s="733"/>
      <c r="PDJ38" s="733"/>
      <c r="PDK38" s="733"/>
      <c r="PDL38" s="733"/>
      <c r="PDM38" s="733"/>
      <c r="PDN38" s="733"/>
      <c r="PDO38" s="733"/>
      <c r="PDP38" s="733"/>
      <c r="PDQ38" s="733"/>
      <c r="PDR38" s="733"/>
      <c r="PDS38" s="733"/>
      <c r="PDT38" s="733"/>
      <c r="PDU38" s="733"/>
      <c r="PDV38" s="733"/>
      <c r="PDW38" s="733"/>
      <c r="PDX38" s="733"/>
      <c r="PDY38" s="733"/>
      <c r="PDZ38" s="733"/>
      <c r="PEA38" s="733"/>
      <c r="PEB38" s="733"/>
      <c r="PEC38" s="733"/>
      <c r="PED38" s="733"/>
      <c r="PEE38" s="733"/>
      <c r="PEF38" s="733"/>
      <c r="PEG38" s="733"/>
      <c r="PEH38" s="733"/>
      <c r="PEI38" s="733"/>
      <c r="PEJ38" s="733"/>
      <c r="PEK38" s="733"/>
      <c r="PEL38" s="733"/>
      <c r="PEM38" s="733"/>
      <c r="PEN38" s="733"/>
      <c r="PEO38" s="733"/>
      <c r="PEP38" s="733"/>
      <c r="PEQ38" s="733"/>
      <c r="PER38" s="733"/>
      <c r="PES38" s="733"/>
      <c r="PET38" s="733"/>
      <c r="PEU38" s="733"/>
      <c r="PEV38" s="733"/>
      <c r="PEW38" s="733"/>
      <c r="PEX38" s="733"/>
      <c r="PEY38" s="733"/>
      <c r="PEZ38" s="733"/>
      <c r="PFA38" s="733"/>
      <c r="PFB38" s="733"/>
      <c r="PFC38" s="733"/>
      <c r="PFD38" s="733"/>
      <c r="PFE38" s="733"/>
      <c r="PFF38" s="733"/>
      <c r="PFG38" s="733"/>
      <c r="PFH38" s="733"/>
      <c r="PFI38" s="733"/>
      <c r="PFJ38" s="733"/>
      <c r="PFK38" s="733"/>
      <c r="PFL38" s="733"/>
      <c r="PFM38" s="733"/>
      <c r="PFN38" s="733"/>
      <c r="PFO38" s="733"/>
      <c r="PFP38" s="733"/>
      <c r="PFQ38" s="733"/>
      <c r="PFR38" s="733"/>
      <c r="PFS38" s="733"/>
      <c r="PFT38" s="733"/>
      <c r="PFU38" s="733"/>
      <c r="PFV38" s="733"/>
      <c r="PFW38" s="733"/>
      <c r="PFX38" s="733"/>
      <c r="PFY38" s="733"/>
      <c r="PFZ38" s="733"/>
      <c r="PGA38" s="733"/>
      <c r="PGB38" s="733"/>
      <c r="PGC38" s="733"/>
      <c r="PGD38" s="733"/>
      <c r="PGE38" s="733"/>
      <c r="PGF38" s="733"/>
      <c r="PGG38" s="733"/>
      <c r="PGH38" s="733"/>
      <c r="PGI38" s="733"/>
      <c r="PGJ38" s="733"/>
      <c r="PGK38" s="733"/>
      <c r="PGL38" s="733"/>
      <c r="PGM38" s="733"/>
      <c r="PGN38" s="733"/>
      <c r="PGO38" s="733"/>
      <c r="PGP38" s="733"/>
      <c r="PGQ38" s="733"/>
      <c r="PGR38" s="733"/>
      <c r="PGS38" s="733"/>
      <c r="PGT38" s="733"/>
      <c r="PGU38" s="733"/>
      <c r="PGV38" s="733"/>
      <c r="PGW38" s="733"/>
      <c r="PGX38" s="733"/>
      <c r="PGY38" s="733"/>
      <c r="PGZ38" s="733"/>
      <c r="PHA38" s="733"/>
      <c r="PHB38" s="733"/>
      <c r="PHC38" s="733"/>
      <c r="PHD38" s="733"/>
      <c r="PHE38" s="733"/>
      <c r="PHF38" s="733"/>
      <c r="PHG38" s="733"/>
      <c r="PHH38" s="733"/>
      <c r="PHI38" s="733"/>
      <c r="PHJ38" s="733"/>
      <c r="PHK38" s="733"/>
      <c r="PHL38" s="733"/>
      <c r="PHM38" s="733"/>
      <c r="PHN38" s="733"/>
      <c r="PHO38" s="733"/>
      <c r="PHP38" s="733"/>
      <c r="PHQ38" s="733"/>
      <c r="PHR38" s="733"/>
      <c r="PHS38" s="733"/>
      <c r="PHT38" s="733"/>
      <c r="PHU38" s="733"/>
      <c r="PHV38" s="733"/>
      <c r="PHW38" s="733"/>
      <c r="PHX38" s="733"/>
      <c r="PHY38" s="733"/>
      <c r="PHZ38" s="733"/>
      <c r="PIA38" s="733"/>
      <c r="PIB38" s="733"/>
      <c r="PIC38" s="733"/>
      <c r="PID38" s="733"/>
      <c r="PIE38" s="733"/>
      <c r="PIF38" s="733"/>
      <c r="PIG38" s="733"/>
      <c r="PIH38" s="733"/>
      <c r="PII38" s="733"/>
      <c r="PIJ38" s="733"/>
      <c r="PIK38" s="733"/>
      <c r="PIL38" s="733"/>
      <c r="PIM38" s="733"/>
      <c r="PIN38" s="733"/>
      <c r="PIO38" s="733"/>
      <c r="PIP38" s="733"/>
      <c r="PIQ38" s="733"/>
      <c r="PIR38" s="733"/>
      <c r="PIS38" s="733"/>
      <c r="PIT38" s="733"/>
      <c r="PIU38" s="733"/>
      <c r="PIV38" s="733"/>
      <c r="PIW38" s="733"/>
      <c r="PIX38" s="733"/>
      <c r="PIY38" s="733"/>
      <c r="PIZ38" s="733"/>
      <c r="PJA38" s="733"/>
      <c r="PJB38" s="733"/>
      <c r="PJC38" s="733"/>
      <c r="PJD38" s="733"/>
      <c r="PJE38" s="733"/>
      <c r="PJF38" s="733"/>
      <c r="PJG38" s="733"/>
      <c r="PJH38" s="733"/>
      <c r="PJI38" s="733"/>
      <c r="PJJ38" s="733"/>
      <c r="PJK38" s="733"/>
      <c r="PJL38" s="733"/>
      <c r="PJM38" s="733"/>
      <c r="PJN38" s="733"/>
      <c r="PJO38" s="733"/>
      <c r="PJP38" s="733"/>
      <c r="PJQ38" s="733"/>
      <c r="PJR38" s="733"/>
      <c r="PJS38" s="733"/>
      <c r="PJT38" s="733"/>
      <c r="PJU38" s="733"/>
      <c r="PJV38" s="733"/>
      <c r="PJW38" s="733"/>
      <c r="PJX38" s="733"/>
      <c r="PJY38" s="733"/>
      <c r="PJZ38" s="733"/>
      <c r="PKA38" s="733"/>
      <c r="PKB38" s="733"/>
      <c r="PKC38" s="733"/>
      <c r="PKD38" s="733"/>
      <c r="PKE38" s="733"/>
      <c r="PKF38" s="733"/>
      <c r="PKG38" s="733"/>
      <c r="PKH38" s="733"/>
      <c r="PKI38" s="733"/>
      <c r="PKJ38" s="733"/>
      <c r="PKK38" s="733"/>
      <c r="PKL38" s="733"/>
      <c r="PKM38" s="733"/>
      <c r="PKN38" s="733"/>
      <c r="PKO38" s="733"/>
      <c r="PKP38" s="733"/>
      <c r="PKQ38" s="733"/>
      <c r="PKR38" s="733"/>
      <c r="PKS38" s="733"/>
      <c r="PKT38" s="733"/>
      <c r="PKU38" s="733"/>
      <c r="PKV38" s="733"/>
      <c r="PKW38" s="733"/>
      <c r="PKX38" s="733"/>
      <c r="PKY38" s="733"/>
      <c r="PKZ38" s="733"/>
      <c r="PLA38" s="733"/>
      <c r="PLB38" s="733"/>
      <c r="PLC38" s="733"/>
      <c r="PLD38" s="733"/>
      <c r="PLE38" s="733"/>
      <c r="PLF38" s="733"/>
      <c r="PLG38" s="733"/>
      <c r="PLH38" s="733"/>
      <c r="PLI38" s="733"/>
      <c r="PLJ38" s="733"/>
      <c r="PLK38" s="733"/>
      <c r="PLL38" s="733"/>
      <c r="PLM38" s="733"/>
      <c r="PLN38" s="733"/>
      <c r="PLO38" s="733"/>
      <c r="PLP38" s="733"/>
      <c r="PLQ38" s="733"/>
      <c r="PLR38" s="733"/>
      <c r="PLS38" s="733"/>
      <c r="PLT38" s="733"/>
      <c r="PLU38" s="733"/>
      <c r="PLV38" s="733"/>
      <c r="PLW38" s="733"/>
      <c r="PLX38" s="733"/>
      <c r="PLY38" s="733"/>
      <c r="PLZ38" s="733"/>
      <c r="PMA38" s="733"/>
      <c r="PMB38" s="733"/>
      <c r="PMC38" s="733"/>
      <c r="PMD38" s="733"/>
      <c r="PME38" s="733"/>
      <c r="PMF38" s="733"/>
      <c r="PMG38" s="733"/>
      <c r="PMH38" s="733"/>
      <c r="PMI38" s="733"/>
      <c r="PMJ38" s="733"/>
      <c r="PMK38" s="733"/>
      <c r="PML38" s="733"/>
      <c r="PMM38" s="733"/>
      <c r="PMN38" s="733"/>
      <c r="PMO38" s="733"/>
      <c r="PMP38" s="733"/>
      <c r="PMQ38" s="733"/>
      <c r="PMR38" s="733"/>
      <c r="PMS38" s="733"/>
      <c r="PMT38" s="733"/>
      <c r="PMU38" s="733"/>
      <c r="PMV38" s="733"/>
      <c r="PMW38" s="733"/>
      <c r="PMX38" s="733"/>
      <c r="PMY38" s="733"/>
      <c r="PMZ38" s="733"/>
      <c r="PNA38" s="733"/>
      <c r="PNB38" s="733"/>
      <c r="PNC38" s="733"/>
      <c r="PND38" s="733"/>
      <c r="PNE38" s="733"/>
      <c r="PNF38" s="733"/>
      <c r="PNG38" s="733"/>
      <c r="PNH38" s="733"/>
      <c r="PNI38" s="733"/>
      <c r="PNJ38" s="733"/>
      <c r="PNK38" s="733"/>
      <c r="PNL38" s="733"/>
      <c r="PNM38" s="733"/>
      <c r="PNN38" s="733"/>
      <c r="PNO38" s="733"/>
      <c r="PNP38" s="733"/>
      <c r="PNQ38" s="733"/>
      <c r="PNR38" s="733"/>
      <c r="PNS38" s="733"/>
      <c r="PNT38" s="733"/>
      <c r="PNU38" s="733"/>
      <c r="PNV38" s="733"/>
      <c r="PNW38" s="733"/>
      <c r="PNX38" s="733"/>
      <c r="PNY38" s="733"/>
      <c r="PNZ38" s="733"/>
      <c r="POA38" s="733"/>
      <c r="POB38" s="733"/>
      <c r="POC38" s="733"/>
      <c r="POD38" s="733"/>
      <c r="POE38" s="733"/>
      <c r="POF38" s="733"/>
      <c r="POG38" s="733"/>
      <c r="POH38" s="733"/>
      <c r="POI38" s="733"/>
      <c r="POJ38" s="733"/>
      <c r="POK38" s="733"/>
      <c r="POL38" s="733"/>
      <c r="POM38" s="733"/>
      <c r="PON38" s="733"/>
      <c r="POO38" s="733"/>
      <c r="POP38" s="733"/>
      <c r="POQ38" s="733"/>
      <c r="POR38" s="733"/>
      <c r="POS38" s="733"/>
      <c r="POT38" s="733"/>
      <c r="POU38" s="733"/>
      <c r="POV38" s="733"/>
      <c r="POW38" s="733"/>
      <c r="POX38" s="733"/>
      <c r="POY38" s="733"/>
      <c r="POZ38" s="733"/>
      <c r="PPA38" s="733"/>
      <c r="PPB38" s="733"/>
      <c r="PPC38" s="733"/>
      <c r="PPD38" s="733"/>
      <c r="PPE38" s="733"/>
      <c r="PPF38" s="733"/>
      <c r="PPG38" s="733"/>
      <c r="PPH38" s="733"/>
      <c r="PPI38" s="733"/>
      <c r="PPJ38" s="733"/>
      <c r="PPK38" s="733"/>
      <c r="PPL38" s="733"/>
      <c r="PPM38" s="733"/>
      <c r="PPN38" s="733"/>
      <c r="PPO38" s="733"/>
      <c r="PPP38" s="733"/>
      <c r="PPQ38" s="733"/>
      <c r="PPR38" s="733"/>
      <c r="PPS38" s="733"/>
      <c r="PPT38" s="733"/>
      <c r="PPU38" s="733"/>
      <c r="PPV38" s="733"/>
      <c r="PPW38" s="733"/>
      <c r="PPX38" s="733"/>
      <c r="PPY38" s="733"/>
      <c r="PPZ38" s="733"/>
      <c r="PQA38" s="733"/>
      <c r="PQB38" s="733"/>
      <c r="PQC38" s="733"/>
      <c r="PQD38" s="733"/>
      <c r="PQE38" s="733"/>
      <c r="PQF38" s="733"/>
      <c r="PQG38" s="733"/>
      <c r="PQH38" s="733"/>
      <c r="PQI38" s="733"/>
      <c r="PQJ38" s="733"/>
      <c r="PQK38" s="733"/>
      <c r="PQL38" s="733"/>
      <c r="PQM38" s="733"/>
      <c r="PQN38" s="733"/>
      <c r="PQO38" s="733"/>
      <c r="PQP38" s="733"/>
      <c r="PQQ38" s="733"/>
      <c r="PQR38" s="733"/>
      <c r="PQS38" s="733"/>
      <c r="PQT38" s="733"/>
      <c r="PQU38" s="733"/>
      <c r="PQV38" s="733"/>
      <c r="PQW38" s="733"/>
      <c r="PQX38" s="733"/>
      <c r="PQY38" s="733"/>
      <c r="PQZ38" s="733"/>
      <c r="PRA38" s="733"/>
      <c r="PRB38" s="733"/>
      <c r="PRC38" s="733"/>
      <c r="PRD38" s="733"/>
      <c r="PRE38" s="733"/>
      <c r="PRF38" s="733"/>
      <c r="PRG38" s="733"/>
      <c r="PRH38" s="733"/>
      <c r="PRI38" s="733"/>
      <c r="PRJ38" s="733"/>
      <c r="PRK38" s="733"/>
      <c r="PRL38" s="733"/>
      <c r="PRM38" s="733"/>
      <c r="PRN38" s="733"/>
      <c r="PRO38" s="733"/>
      <c r="PRP38" s="733"/>
      <c r="PRQ38" s="733"/>
      <c r="PRR38" s="733"/>
      <c r="PRS38" s="733"/>
      <c r="PRT38" s="733"/>
      <c r="PRU38" s="733"/>
      <c r="PRV38" s="733"/>
      <c r="PRW38" s="733"/>
      <c r="PRX38" s="733"/>
      <c r="PRY38" s="733"/>
      <c r="PRZ38" s="733"/>
      <c r="PSA38" s="733"/>
      <c r="PSB38" s="733"/>
      <c r="PSC38" s="733"/>
      <c r="PSD38" s="733"/>
      <c r="PSE38" s="733"/>
      <c r="PSF38" s="733"/>
      <c r="PSG38" s="733"/>
      <c r="PSH38" s="733"/>
      <c r="PSI38" s="733"/>
      <c r="PSJ38" s="733"/>
      <c r="PSK38" s="733"/>
      <c r="PSL38" s="733"/>
      <c r="PSM38" s="733"/>
      <c r="PSN38" s="733"/>
      <c r="PSO38" s="733"/>
      <c r="PSP38" s="733"/>
      <c r="PSQ38" s="733"/>
      <c r="PSR38" s="733"/>
      <c r="PSS38" s="733"/>
      <c r="PST38" s="733"/>
      <c r="PSU38" s="733"/>
      <c r="PSV38" s="733"/>
      <c r="PSW38" s="733"/>
      <c r="PSX38" s="733"/>
      <c r="PSY38" s="733"/>
      <c r="PSZ38" s="733"/>
      <c r="PTA38" s="733"/>
      <c r="PTB38" s="733"/>
      <c r="PTC38" s="733"/>
      <c r="PTD38" s="733"/>
      <c r="PTE38" s="733"/>
      <c r="PTF38" s="733"/>
      <c r="PTG38" s="733"/>
      <c r="PTH38" s="733"/>
      <c r="PTI38" s="733"/>
      <c r="PTJ38" s="733"/>
      <c r="PTK38" s="733"/>
      <c r="PTL38" s="733"/>
      <c r="PTM38" s="733"/>
      <c r="PTN38" s="733"/>
      <c r="PTO38" s="733"/>
      <c r="PTP38" s="733"/>
      <c r="PTQ38" s="733"/>
      <c r="PTR38" s="733"/>
      <c r="PTS38" s="733"/>
      <c r="PTT38" s="733"/>
      <c r="PTU38" s="733"/>
      <c r="PTV38" s="733"/>
      <c r="PTW38" s="733"/>
      <c r="PTX38" s="733"/>
      <c r="PTY38" s="733"/>
      <c r="PTZ38" s="733"/>
      <c r="PUA38" s="733"/>
      <c r="PUB38" s="733"/>
      <c r="PUC38" s="733"/>
      <c r="PUD38" s="733"/>
      <c r="PUE38" s="733"/>
      <c r="PUF38" s="733"/>
      <c r="PUG38" s="733"/>
      <c r="PUH38" s="733"/>
      <c r="PUI38" s="733"/>
      <c r="PUJ38" s="733"/>
      <c r="PUK38" s="733"/>
      <c r="PUL38" s="733"/>
      <c r="PUM38" s="733"/>
      <c r="PUN38" s="733"/>
      <c r="PUO38" s="733"/>
      <c r="PUP38" s="733"/>
      <c r="PUQ38" s="733"/>
      <c r="PUR38" s="733"/>
      <c r="PUS38" s="733"/>
      <c r="PUT38" s="733"/>
      <c r="PUU38" s="733"/>
      <c r="PUV38" s="733"/>
      <c r="PUW38" s="733"/>
      <c r="PUX38" s="733"/>
      <c r="PUY38" s="733"/>
      <c r="PUZ38" s="733"/>
      <c r="PVA38" s="733"/>
      <c r="PVB38" s="733"/>
      <c r="PVC38" s="733"/>
      <c r="PVD38" s="733"/>
      <c r="PVE38" s="733"/>
      <c r="PVF38" s="733"/>
      <c r="PVG38" s="733"/>
      <c r="PVH38" s="733"/>
      <c r="PVI38" s="733"/>
      <c r="PVJ38" s="733"/>
      <c r="PVK38" s="733"/>
      <c r="PVL38" s="733"/>
      <c r="PVM38" s="733"/>
      <c r="PVN38" s="733"/>
      <c r="PVO38" s="733"/>
      <c r="PVP38" s="733"/>
      <c r="PVQ38" s="733"/>
      <c r="PVR38" s="733"/>
      <c r="PVS38" s="733"/>
      <c r="PVT38" s="733"/>
      <c r="PVU38" s="733"/>
      <c r="PVV38" s="733"/>
      <c r="PVW38" s="733"/>
      <c r="PVX38" s="733"/>
      <c r="PVY38" s="733"/>
      <c r="PVZ38" s="733"/>
      <c r="PWA38" s="733"/>
      <c r="PWB38" s="733"/>
      <c r="PWC38" s="733"/>
      <c r="PWD38" s="733"/>
      <c r="PWE38" s="733"/>
      <c r="PWF38" s="733"/>
      <c r="PWG38" s="733"/>
      <c r="PWH38" s="733"/>
      <c r="PWI38" s="733"/>
      <c r="PWJ38" s="733"/>
      <c r="PWK38" s="733"/>
      <c r="PWL38" s="733"/>
      <c r="PWM38" s="733"/>
      <c r="PWN38" s="733"/>
      <c r="PWO38" s="733"/>
      <c r="PWP38" s="733"/>
      <c r="PWQ38" s="733"/>
      <c r="PWR38" s="733"/>
      <c r="PWS38" s="733"/>
      <c r="PWT38" s="733"/>
      <c r="PWU38" s="733"/>
      <c r="PWV38" s="733"/>
      <c r="PWW38" s="733"/>
      <c r="PWX38" s="733"/>
      <c r="PWY38" s="733"/>
      <c r="PWZ38" s="733"/>
      <c r="PXA38" s="733"/>
      <c r="PXB38" s="733"/>
      <c r="PXC38" s="733"/>
      <c r="PXD38" s="733"/>
      <c r="PXE38" s="733"/>
      <c r="PXF38" s="733"/>
      <c r="PXG38" s="733"/>
      <c r="PXH38" s="733"/>
      <c r="PXI38" s="733"/>
      <c r="PXJ38" s="733"/>
      <c r="PXK38" s="733"/>
      <c r="PXL38" s="733"/>
      <c r="PXM38" s="733"/>
      <c r="PXN38" s="733"/>
      <c r="PXO38" s="733"/>
      <c r="PXP38" s="733"/>
      <c r="PXQ38" s="733"/>
      <c r="PXR38" s="733"/>
      <c r="PXS38" s="733"/>
      <c r="PXT38" s="733"/>
      <c r="PXU38" s="733"/>
      <c r="PXV38" s="733"/>
      <c r="PXW38" s="733"/>
      <c r="PXX38" s="733"/>
      <c r="PXY38" s="733"/>
      <c r="PXZ38" s="733"/>
      <c r="PYA38" s="733"/>
      <c r="PYB38" s="733"/>
      <c r="PYC38" s="733"/>
      <c r="PYD38" s="733"/>
      <c r="PYE38" s="733"/>
      <c r="PYF38" s="733"/>
      <c r="PYG38" s="733"/>
      <c r="PYH38" s="733"/>
      <c r="PYI38" s="733"/>
      <c r="PYJ38" s="733"/>
      <c r="PYK38" s="733"/>
      <c r="PYL38" s="733"/>
      <c r="PYM38" s="733"/>
      <c r="PYN38" s="733"/>
      <c r="PYO38" s="733"/>
      <c r="PYP38" s="733"/>
      <c r="PYQ38" s="733"/>
      <c r="PYR38" s="733"/>
      <c r="PYS38" s="733"/>
      <c r="PYT38" s="733"/>
      <c r="PYU38" s="733"/>
      <c r="PYV38" s="733"/>
      <c r="PYW38" s="733"/>
      <c r="PYX38" s="733"/>
      <c r="PYY38" s="733"/>
      <c r="PYZ38" s="733"/>
      <c r="PZA38" s="733"/>
      <c r="PZB38" s="733"/>
      <c r="PZC38" s="733"/>
      <c r="PZD38" s="733"/>
      <c r="PZE38" s="733"/>
      <c r="PZF38" s="733"/>
      <c r="PZG38" s="733"/>
      <c r="PZH38" s="733"/>
      <c r="PZI38" s="733"/>
      <c r="PZJ38" s="733"/>
      <c r="PZK38" s="733"/>
      <c r="PZL38" s="733"/>
      <c r="PZM38" s="733"/>
      <c r="PZN38" s="733"/>
      <c r="PZO38" s="733"/>
      <c r="PZP38" s="733"/>
      <c r="PZQ38" s="733"/>
      <c r="PZR38" s="733"/>
      <c r="PZS38" s="733"/>
      <c r="PZT38" s="733"/>
      <c r="PZU38" s="733"/>
      <c r="PZV38" s="733"/>
      <c r="PZW38" s="733"/>
      <c r="PZX38" s="733"/>
      <c r="PZY38" s="733"/>
      <c r="PZZ38" s="733"/>
      <c r="QAA38" s="733"/>
      <c r="QAB38" s="733"/>
      <c r="QAC38" s="733"/>
      <c r="QAD38" s="733"/>
      <c r="QAE38" s="733"/>
      <c r="QAF38" s="733"/>
      <c r="QAG38" s="733"/>
      <c r="QAH38" s="733"/>
      <c r="QAI38" s="733"/>
      <c r="QAJ38" s="733"/>
      <c r="QAK38" s="733"/>
      <c r="QAL38" s="733"/>
      <c r="QAM38" s="733"/>
      <c r="QAN38" s="733"/>
      <c r="QAO38" s="733"/>
      <c r="QAP38" s="733"/>
      <c r="QAQ38" s="733"/>
      <c r="QAR38" s="733"/>
      <c r="QAS38" s="733"/>
      <c r="QAT38" s="733"/>
      <c r="QAU38" s="733"/>
      <c r="QAV38" s="733"/>
      <c r="QAW38" s="733"/>
      <c r="QAX38" s="733"/>
      <c r="QAY38" s="733"/>
      <c r="QAZ38" s="733"/>
      <c r="QBA38" s="733"/>
      <c r="QBB38" s="733"/>
      <c r="QBC38" s="733"/>
      <c r="QBD38" s="733"/>
      <c r="QBE38" s="733"/>
      <c r="QBF38" s="733"/>
      <c r="QBG38" s="733"/>
      <c r="QBH38" s="733"/>
      <c r="QBI38" s="733"/>
      <c r="QBJ38" s="733"/>
      <c r="QBK38" s="733"/>
      <c r="QBL38" s="733"/>
      <c r="QBM38" s="733"/>
      <c r="QBN38" s="733"/>
      <c r="QBO38" s="733"/>
      <c r="QBP38" s="733"/>
      <c r="QBQ38" s="733"/>
      <c r="QBR38" s="733"/>
      <c r="QBS38" s="733"/>
      <c r="QBT38" s="733"/>
      <c r="QBU38" s="733"/>
      <c r="QBV38" s="733"/>
      <c r="QBW38" s="733"/>
      <c r="QBX38" s="733"/>
      <c r="QBY38" s="733"/>
      <c r="QBZ38" s="733"/>
      <c r="QCA38" s="733"/>
      <c r="QCB38" s="733"/>
      <c r="QCC38" s="733"/>
      <c r="QCD38" s="733"/>
      <c r="QCE38" s="733"/>
      <c r="QCF38" s="733"/>
      <c r="QCG38" s="733"/>
      <c r="QCH38" s="733"/>
      <c r="QCI38" s="733"/>
      <c r="QCJ38" s="733"/>
      <c r="QCK38" s="733"/>
      <c r="QCL38" s="733"/>
      <c r="QCM38" s="733"/>
      <c r="QCN38" s="733"/>
      <c r="QCO38" s="733"/>
      <c r="QCP38" s="733"/>
      <c r="QCQ38" s="733"/>
      <c r="QCR38" s="733"/>
      <c r="QCS38" s="733"/>
      <c r="QCT38" s="733"/>
      <c r="QCU38" s="733"/>
      <c r="QCV38" s="733"/>
      <c r="QCW38" s="733"/>
      <c r="QCX38" s="733"/>
      <c r="QCY38" s="733"/>
      <c r="QCZ38" s="733"/>
      <c r="QDA38" s="733"/>
      <c r="QDB38" s="733"/>
      <c r="QDC38" s="733"/>
      <c r="QDD38" s="733"/>
      <c r="QDE38" s="733"/>
      <c r="QDF38" s="733"/>
      <c r="QDG38" s="733"/>
      <c r="QDH38" s="733"/>
      <c r="QDI38" s="733"/>
      <c r="QDJ38" s="733"/>
      <c r="QDK38" s="733"/>
      <c r="QDL38" s="733"/>
      <c r="QDM38" s="733"/>
      <c r="QDN38" s="733"/>
      <c r="QDO38" s="733"/>
      <c r="QDP38" s="733"/>
      <c r="QDQ38" s="733"/>
      <c r="QDR38" s="733"/>
      <c r="QDS38" s="733"/>
      <c r="QDT38" s="733"/>
      <c r="QDU38" s="733"/>
      <c r="QDV38" s="733"/>
      <c r="QDW38" s="733"/>
      <c r="QDX38" s="733"/>
      <c r="QDY38" s="733"/>
      <c r="QDZ38" s="733"/>
      <c r="QEA38" s="733"/>
      <c r="QEB38" s="733"/>
      <c r="QEC38" s="733"/>
      <c r="QED38" s="733"/>
      <c r="QEE38" s="733"/>
      <c r="QEF38" s="733"/>
      <c r="QEG38" s="733"/>
      <c r="QEH38" s="733"/>
      <c r="QEI38" s="733"/>
      <c r="QEJ38" s="733"/>
      <c r="QEK38" s="733"/>
      <c r="QEL38" s="733"/>
      <c r="QEM38" s="733"/>
      <c r="QEN38" s="733"/>
      <c r="QEO38" s="733"/>
      <c r="QEP38" s="733"/>
      <c r="QEQ38" s="733"/>
      <c r="QER38" s="733"/>
      <c r="QES38" s="733"/>
      <c r="QET38" s="733"/>
      <c r="QEU38" s="733"/>
      <c r="QEV38" s="733"/>
      <c r="QEW38" s="733"/>
      <c r="QEX38" s="733"/>
      <c r="QEY38" s="733"/>
      <c r="QEZ38" s="733"/>
      <c r="QFA38" s="733"/>
      <c r="QFB38" s="733"/>
      <c r="QFC38" s="733"/>
      <c r="QFD38" s="733"/>
      <c r="QFE38" s="733"/>
      <c r="QFF38" s="733"/>
      <c r="QFG38" s="733"/>
      <c r="QFH38" s="733"/>
      <c r="QFI38" s="733"/>
      <c r="QFJ38" s="733"/>
      <c r="QFK38" s="733"/>
      <c r="QFL38" s="733"/>
      <c r="QFM38" s="733"/>
      <c r="QFN38" s="733"/>
      <c r="QFO38" s="733"/>
      <c r="QFP38" s="733"/>
      <c r="QFQ38" s="733"/>
      <c r="QFR38" s="733"/>
      <c r="QFS38" s="733"/>
      <c r="QFT38" s="733"/>
      <c r="QFU38" s="733"/>
      <c r="QFV38" s="733"/>
      <c r="QFW38" s="733"/>
      <c r="QFX38" s="733"/>
      <c r="QFY38" s="733"/>
      <c r="QFZ38" s="733"/>
      <c r="QGA38" s="733"/>
      <c r="QGB38" s="733"/>
      <c r="QGC38" s="733"/>
      <c r="QGD38" s="733"/>
      <c r="QGE38" s="733"/>
      <c r="QGF38" s="733"/>
      <c r="QGG38" s="733"/>
      <c r="QGH38" s="733"/>
      <c r="QGI38" s="733"/>
      <c r="QGJ38" s="733"/>
      <c r="QGK38" s="733"/>
      <c r="QGL38" s="733"/>
      <c r="QGM38" s="733"/>
      <c r="QGN38" s="733"/>
      <c r="QGO38" s="733"/>
      <c r="QGP38" s="733"/>
      <c r="QGQ38" s="733"/>
      <c r="QGR38" s="733"/>
      <c r="QGS38" s="733"/>
      <c r="QGT38" s="733"/>
      <c r="QGU38" s="733"/>
      <c r="QGV38" s="733"/>
      <c r="QGW38" s="733"/>
      <c r="QGX38" s="733"/>
      <c r="QGY38" s="733"/>
      <c r="QGZ38" s="733"/>
      <c r="QHA38" s="733"/>
      <c r="QHB38" s="733"/>
      <c r="QHC38" s="733"/>
      <c r="QHD38" s="733"/>
      <c r="QHE38" s="733"/>
      <c r="QHF38" s="733"/>
      <c r="QHG38" s="733"/>
      <c r="QHH38" s="733"/>
      <c r="QHI38" s="733"/>
      <c r="QHJ38" s="733"/>
      <c r="QHK38" s="733"/>
      <c r="QHL38" s="733"/>
      <c r="QHM38" s="733"/>
      <c r="QHN38" s="733"/>
      <c r="QHO38" s="733"/>
      <c r="QHP38" s="733"/>
      <c r="QHQ38" s="733"/>
      <c r="QHR38" s="733"/>
      <c r="QHS38" s="733"/>
      <c r="QHT38" s="733"/>
      <c r="QHU38" s="733"/>
      <c r="QHV38" s="733"/>
      <c r="QHW38" s="733"/>
      <c r="QHX38" s="733"/>
      <c r="QHY38" s="733"/>
      <c r="QHZ38" s="733"/>
      <c r="QIA38" s="733"/>
      <c r="QIB38" s="733"/>
      <c r="QIC38" s="733"/>
      <c r="QID38" s="733"/>
      <c r="QIE38" s="733"/>
      <c r="QIF38" s="733"/>
      <c r="QIG38" s="733"/>
      <c r="QIH38" s="733"/>
      <c r="QII38" s="733"/>
      <c r="QIJ38" s="733"/>
      <c r="QIK38" s="733"/>
      <c r="QIL38" s="733"/>
      <c r="QIM38" s="733"/>
      <c r="QIN38" s="733"/>
      <c r="QIO38" s="733"/>
      <c r="QIP38" s="733"/>
      <c r="QIQ38" s="733"/>
      <c r="QIR38" s="733"/>
      <c r="QIS38" s="733"/>
      <c r="QIT38" s="733"/>
      <c r="QIU38" s="733"/>
      <c r="QIV38" s="733"/>
      <c r="QIW38" s="733"/>
      <c r="QIX38" s="733"/>
      <c r="QIY38" s="733"/>
      <c r="QIZ38" s="733"/>
      <c r="QJA38" s="733"/>
      <c r="QJB38" s="733"/>
      <c r="QJC38" s="733"/>
      <c r="QJD38" s="733"/>
      <c r="QJE38" s="733"/>
      <c r="QJF38" s="733"/>
      <c r="QJG38" s="733"/>
      <c r="QJH38" s="733"/>
      <c r="QJI38" s="733"/>
      <c r="QJJ38" s="733"/>
      <c r="QJK38" s="733"/>
      <c r="QJL38" s="733"/>
      <c r="QJM38" s="733"/>
      <c r="QJN38" s="733"/>
      <c r="QJO38" s="733"/>
      <c r="QJP38" s="733"/>
      <c r="QJQ38" s="733"/>
      <c r="QJR38" s="733"/>
      <c r="QJS38" s="733"/>
      <c r="QJT38" s="733"/>
      <c r="QJU38" s="733"/>
      <c r="QJV38" s="733"/>
      <c r="QJW38" s="733"/>
      <c r="QJX38" s="733"/>
      <c r="QJY38" s="733"/>
      <c r="QJZ38" s="733"/>
      <c r="QKA38" s="733"/>
      <c r="QKB38" s="733"/>
      <c r="QKC38" s="733"/>
      <c r="QKD38" s="733"/>
      <c r="QKE38" s="733"/>
      <c r="QKF38" s="733"/>
      <c r="QKG38" s="733"/>
      <c r="QKH38" s="733"/>
      <c r="QKI38" s="733"/>
      <c r="QKJ38" s="733"/>
      <c r="QKK38" s="733"/>
      <c r="QKL38" s="733"/>
      <c r="QKM38" s="733"/>
      <c r="QKN38" s="733"/>
      <c r="QKO38" s="733"/>
      <c r="QKP38" s="733"/>
      <c r="QKQ38" s="733"/>
      <c r="QKR38" s="733"/>
      <c r="QKS38" s="733"/>
      <c r="QKT38" s="733"/>
      <c r="QKU38" s="733"/>
      <c r="QKV38" s="733"/>
      <c r="QKW38" s="733"/>
      <c r="QKX38" s="733"/>
      <c r="QKY38" s="733"/>
      <c r="QKZ38" s="733"/>
      <c r="QLA38" s="733"/>
      <c r="QLB38" s="733"/>
      <c r="QLC38" s="733"/>
      <c r="QLD38" s="733"/>
      <c r="QLE38" s="733"/>
      <c r="QLF38" s="733"/>
      <c r="QLG38" s="733"/>
      <c r="QLH38" s="733"/>
      <c r="QLI38" s="733"/>
      <c r="QLJ38" s="733"/>
      <c r="QLK38" s="733"/>
      <c r="QLL38" s="733"/>
      <c r="QLM38" s="733"/>
      <c r="QLN38" s="733"/>
      <c r="QLO38" s="733"/>
      <c r="QLP38" s="733"/>
      <c r="QLQ38" s="733"/>
      <c r="QLR38" s="733"/>
      <c r="QLS38" s="733"/>
      <c r="QLT38" s="733"/>
      <c r="QLU38" s="733"/>
      <c r="QLV38" s="733"/>
      <c r="QLW38" s="733"/>
      <c r="QLX38" s="733"/>
      <c r="QLY38" s="733"/>
      <c r="QLZ38" s="733"/>
      <c r="QMA38" s="733"/>
      <c r="QMB38" s="733"/>
      <c r="QMC38" s="733"/>
      <c r="QMD38" s="733"/>
      <c r="QME38" s="733"/>
      <c r="QMF38" s="733"/>
      <c r="QMG38" s="733"/>
      <c r="QMH38" s="733"/>
      <c r="QMI38" s="733"/>
      <c r="QMJ38" s="733"/>
      <c r="QMK38" s="733"/>
      <c r="QML38" s="733"/>
      <c r="QMM38" s="733"/>
      <c r="QMN38" s="733"/>
      <c r="QMO38" s="733"/>
      <c r="QMP38" s="733"/>
      <c r="QMQ38" s="733"/>
      <c r="QMR38" s="733"/>
      <c r="QMS38" s="733"/>
      <c r="QMT38" s="733"/>
      <c r="QMU38" s="733"/>
      <c r="QMV38" s="733"/>
      <c r="QMW38" s="733"/>
      <c r="QMX38" s="733"/>
      <c r="QMY38" s="733"/>
      <c r="QMZ38" s="733"/>
      <c r="QNA38" s="733"/>
      <c r="QNB38" s="733"/>
      <c r="QNC38" s="733"/>
      <c r="QND38" s="733"/>
      <c r="QNE38" s="733"/>
      <c r="QNF38" s="733"/>
      <c r="QNG38" s="733"/>
      <c r="QNH38" s="733"/>
      <c r="QNI38" s="733"/>
      <c r="QNJ38" s="733"/>
      <c r="QNK38" s="733"/>
      <c r="QNL38" s="733"/>
      <c r="QNM38" s="733"/>
      <c r="QNN38" s="733"/>
      <c r="QNO38" s="733"/>
      <c r="QNP38" s="733"/>
      <c r="QNQ38" s="733"/>
      <c r="QNR38" s="733"/>
      <c r="QNS38" s="733"/>
      <c r="QNT38" s="733"/>
      <c r="QNU38" s="733"/>
      <c r="QNV38" s="733"/>
      <c r="QNW38" s="733"/>
      <c r="QNX38" s="733"/>
      <c r="QNY38" s="733"/>
      <c r="QNZ38" s="733"/>
      <c r="QOA38" s="733"/>
      <c r="QOB38" s="733"/>
      <c r="QOC38" s="733"/>
      <c r="QOD38" s="733"/>
      <c r="QOE38" s="733"/>
      <c r="QOF38" s="733"/>
      <c r="QOG38" s="733"/>
      <c r="QOH38" s="733"/>
      <c r="QOI38" s="733"/>
      <c r="QOJ38" s="733"/>
      <c r="QOK38" s="733"/>
      <c r="QOL38" s="733"/>
      <c r="QOM38" s="733"/>
      <c r="QON38" s="733"/>
      <c r="QOO38" s="733"/>
      <c r="QOP38" s="733"/>
      <c r="QOQ38" s="733"/>
      <c r="QOR38" s="733"/>
      <c r="QOS38" s="733"/>
      <c r="QOT38" s="733"/>
      <c r="QOU38" s="733"/>
      <c r="QOV38" s="733"/>
      <c r="QOW38" s="733"/>
      <c r="QOX38" s="733"/>
      <c r="QOY38" s="733"/>
      <c r="QOZ38" s="733"/>
      <c r="QPA38" s="733"/>
      <c r="QPB38" s="733"/>
      <c r="QPC38" s="733"/>
      <c r="QPD38" s="733"/>
      <c r="QPE38" s="733"/>
      <c r="QPF38" s="733"/>
      <c r="QPG38" s="733"/>
      <c r="QPH38" s="733"/>
      <c r="QPI38" s="733"/>
      <c r="QPJ38" s="733"/>
      <c r="QPK38" s="733"/>
      <c r="QPL38" s="733"/>
      <c r="QPM38" s="733"/>
      <c r="QPN38" s="733"/>
      <c r="QPO38" s="733"/>
      <c r="QPP38" s="733"/>
      <c r="QPQ38" s="733"/>
      <c r="QPR38" s="733"/>
      <c r="QPS38" s="733"/>
      <c r="QPT38" s="733"/>
      <c r="QPU38" s="733"/>
      <c r="QPV38" s="733"/>
      <c r="QPW38" s="733"/>
      <c r="QPX38" s="733"/>
      <c r="QPY38" s="733"/>
      <c r="QPZ38" s="733"/>
      <c r="QQA38" s="733"/>
      <c r="QQB38" s="733"/>
      <c r="QQC38" s="733"/>
      <c r="QQD38" s="733"/>
      <c r="QQE38" s="733"/>
      <c r="QQF38" s="733"/>
      <c r="QQG38" s="733"/>
      <c r="QQH38" s="733"/>
      <c r="QQI38" s="733"/>
      <c r="QQJ38" s="733"/>
      <c r="QQK38" s="733"/>
      <c r="QQL38" s="733"/>
      <c r="QQM38" s="733"/>
      <c r="QQN38" s="733"/>
      <c r="QQO38" s="733"/>
      <c r="QQP38" s="733"/>
      <c r="QQQ38" s="733"/>
      <c r="QQR38" s="733"/>
      <c r="QQS38" s="733"/>
      <c r="QQT38" s="733"/>
      <c r="QQU38" s="733"/>
      <c r="QQV38" s="733"/>
      <c r="QQW38" s="733"/>
      <c r="QQX38" s="733"/>
      <c r="QQY38" s="733"/>
      <c r="QQZ38" s="733"/>
      <c r="QRA38" s="733"/>
      <c r="QRB38" s="733"/>
      <c r="QRC38" s="733"/>
      <c r="QRD38" s="733"/>
      <c r="QRE38" s="733"/>
      <c r="QRF38" s="733"/>
      <c r="QRG38" s="733"/>
      <c r="QRH38" s="733"/>
      <c r="QRI38" s="733"/>
      <c r="QRJ38" s="733"/>
      <c r="QRK38" s="733"/>
      <c r="QRL38" s="733"/>
      <c r="QRM38" s="733"/>
      <c r="QRN38" s="733"/>
      <c r="QRO38" s="733"/>
      <c r="QRP38" s="733"/>
      <c r="QRQ38" s="733"/>
      <c r="QRR38" s="733"/>
      <c r="QRS38" s="733"/>
      <c r="QRT38" s="733"/>
      <c r="QRU38" s="733"/>
      <c r="QRV38" s="733"/>
      <c r="QRW38" s="733"/>
      <c r="QRX38" s="733"/>
      <c r="QRY38" s="733"/>
      <c r="QRZ38" s="733"/>
      <c r="QSA38" s="733"/>
      <c r="QSB38" s="733"/>
      <c r="QSC38" s="733"/>
      <c r="QSD38" s="733"/>
      <c r="QSE38" s="733"/>
      <c r="QSF38" s="733"/>
      <c r="QSG38" s="733"/>
      <c r="QSH38" s="733"/>
      <c r="QSI38" s="733"/>
      <c r="QSJ38" s="733"/>
      <c r="QSK38" s="733"/>
      <c r="QSL38" s="733"/>
      <c r="QSM38" s="733"/>
      <c r="QSN38" s="733"/>
      <c r="QSO38" s="733"/>
      <c r="QSP38" s="733"/>
      <c r="QSQ38" s="733"/>
      <c r="QSR38" s="733"/>
      <c r="QSS38" s="733"/>
      <c r="QST38" s="733"/>
      <c r="QSU38" s="733"/>
      <c r="QSV38" s="733"/>
      <c r="QSW38" s="733"/>
      <c r="QSX38" s="733"/>
      <c r="QSY38" s="733"/>
      <c r="QSZ38" s="733"/>
      <c r="QTA38" s="733"/>
      <c r="QTB38" s="733"/>
      <c r="QTC38" s="733"/>
      <c r="QTD38" s="733"/>
      <c r="QTE38" s="733"/>
      <c r="QTF38" s="733"/>
      <c r="QTG38" s="733"/>
      <c r="QTH38" s="733"/>
      <c r="QTI38" s="733"/>
      <c r="QTJ38" s="733"/>
      <c r="QTK38" s="733"/>
      <c r="QTL38" s="733"/>
      <c r="QTM38" s="733"/>
      <c r="QTN38" s="733"/>
      <c r="QTO38" s="733"/>
      <c r="QTP38" s="733"/>
      <c r="QTQ38" s="733"/>
      <c r="QTR38" s="733"/>
      <c r="QTS38" s="733"/>
      <c r="QTT38" s="733"/>
      <c r="QTU38" s="733"/>
      <c r="QTV38" s="733"/>
      <c r="QTW38" s="733"/>
      <c r="QTX38" s="733"/>
      <c r="QTY38" s="733"/>
      <c r="QTZ38" s="733"/>
      <c r="QUA38" s="733"/>
      <c r="QUB38" s="733"/>
      <c r="QUC38" s="733"/>
      <c r="QUD38" s="733"/>
      <c r="QUE38" s="733"/>
      <c r="QUF38" s="733"/>
      <c r="QUG38" s="733"/>
      <c r="QUH38" s="733"/>
      <c r="QUI38" s="733"/>
      <c r="QUJ38" s="733"/>
      <c r="QUK38" s="733"/>
      <c r="QUL38" s="733"/>
      <c r="QUM38" s="733"/>
      <c r="QUN38" s="733"/>
      <c r="QUO38" s="733"/>
      <c r="QUP38" s="733"/>
      <c r="QUQ38" s="733"/>
      <c r="QUR38" s="733"/>
      <c r="QUS38" s="733"/>
      <c r="QUT38" s="733"/>
      <c r="QUU38" s="733"/>
      <c r="QUV38" s="733"/>
      <c r="QUW38" s="733"/>
      <c r="QUX38" s="733"/>
      <c r="QUY38" s="733"/>
      <c r="QUZ38" s="733"/>
      <c r="QVA38" s="733"/>
      <c r="QVB38" s="733"/>
      <c r="QVC38" s="733"/>
      <c r="QVD38" s="733"/>
      <c r="QVE38" s="733"/>
      <c r="QVF38" s="733"/>
      <c r="QVG38" s="733"/>
      <c r="QVH38" s="733"/>
      <c r="QVI38" s="733"/>
      <c r="QVJ38" s="733"/>
      <c r="QVK38" s="733"/>
      <c r="QVL38" s="733"/>
      <c r="QVM38" s="733"/>
      <c r="QVN38" s="733"/>
      <c r="QVO38" s="733"/>
      <c r="QVP38" s="733"/>
      <c r="QVQ38" s="733"/>
      <c r="QVR38" s="733"/>
      <c r="QVS38" s="733"/>
      <c r="QVT38" s="733"/>
      <c r="QVU38" s="733"/>
      <c r="QVV38" s="733"/>
      <c r="QVW38" s="733"/>
      <c r="QVX38" s="733"/>
      <c r="QVY38" s="733"/>
      <c r="QVZ38" s="733"/>
      <c r="QWA38" s="733"/>
      <c r="QWB38" s="733"/>
      <c r="QWC38" s="733"/>
      <c r="QWD38" s="733"/>
      <c r="QWE38" s="733"/>
      <c r="QWF38" s="733"/>
      <c r="QWG38" s="733"/>
      <c r="QWH38" s="733"/>
      <c r="QWI38" s="733"/>
      <c r="QWJ38" s="733"/>
      <c r="QWK38" s="733"/>
      <c r="QWL38" s="733"/>
      <c r="QWM38" s="733"/>
      <c r="QWN38" s="733"/>
      <c r="QWO38" s="733"/>
      <c r="QWP38" s="733"/>
      <c r="QWQ38" s="733"/>
      <c r="QWR38" s="733"/>
      <c r="QWS38" s="733"/>
      <c r="QWT38" s="733"/>
      <c r="QWU38" s="733"/>
      <c r="QWV38" s="733"/>
      <c r="QWW38" s="733"/>
      <c r="QWX38" s="733"/>
      <c r="QWY38" s="733"/>
      <c r="QWZ38" s="733"/>
      <c r="QXA38" s="733"/>
      <c r="QXB38" s="733"/>
      <c r="QXC38" s="733"/>
      <c r="QXD38" s="733"/>
      <c r="QXE38" s="733"/>
      <c r="QXF38" s="733"/>
      <c r="QXG38" s="733"/>
      <c r="QXH38" s="733"/>
      <c r="QXI38" s="733"/>
      <c r="QXJ38" s="733"/>
      <c r="QXK38" s="733"/>
      <c r="QXL38" s="733"/>
      <c r="QXM38" s="733"/>
      <c r="QXN38" s="733"/>
      <c r="QXO38" s="733"/>
      <c r="QXP38" s="733"/>
      <c r="QXQ38" s="733"/>
      <c r="QXR38" s="733"/>
      <c r="QXS38" s="733"/>
      <c r="QXT38" s="733"/>
      <c r="QXU38" s="733"/>
      <c r="QXV38" s="733"/>
      <c r="QXW38" s="733"/>
      <c r="QXX38" s="733"/>
      <c r="QXY38" s="733"/>
      <c r="QXZ38" s="733"/>
      <c r="QYA38" s="733"/>
      <c r="QYB38" s="733"/>
      <c r="QYC38" s="733"/>
      <c r="QYD38" s="733"/>
      <c r="QYE38" s="733"/>
      <c r="QYF38" s="733"/>
      <c r="QYG38" s="733"/>
      <c r="QYH38" s="733"/>
      <c r="QYI38" s="733"/>
      <c r="QYJ38" s="733"/>
      <c r="QYK38" s="733"/>
      <c r="QYL38" s="733"/>
      <c r="QYM38" s="733"/>
      <c r="QYN38" s="733"/>
      <c r="QYO38" s="733"/>
      <c r="QYP38" s="733"/>
      <c r="QYQ38" s="733"/>
      <c r="QYR38" s="733"/>
      <c r="QYS38" s="733"/>
      <c r="QYT38" s="733"/>
      <c r="QYU38" s="733"/>
      <c r="QYV38" s="733"/>
      <c r="QYW38" s="733"/>
      <c r="QYX38" s="733"/>
      <c r="QYY38" s="733"/>
      <c r="QYZ38" s="733"/>
      <c r="QZA38" s="733"/>
      <c r="QZB38" s="733"/>
      <c r="QZC38" s="733"/>
      <c r="QZD38" s="733"/>
      <c r="QZE38" s="733"/>
      <c r="QZF38" s="733"/>
      <c r="QZG38" s="733"/>
      <c r="QZH38" s="733"/>
      <c r="QZI38" s="733"/>
      <c r="QZJ38" s="733"/>
      <c r="QZK38" s="733"/>
      <c r="QZL38" s="733"/>
      <c r="QZM38" s="733"/>
      <c r="QZN38" s="733"/>
      <c r="QZO38" s="733"/>
      <c r="QZP38" s="733"/>
      <c r="QZQ38" s="733"/>
      <c r="QZR38" s="733"/>
      <c r="QZS38" s="733"/>
      <c r="QZT38" s="733"/>
      <c r="QZU38" s="733"/>
      <c r="QZV38" s="733"/>
      <c r="QZW38" s="733"/>
      <c r="QZX38" s="733"/>
      <c r="QZY38" s="733"/>
      <c r="QZZ38" s="733"/>
      <c r="RAA38" s="733"/>
      <c r="RAB38" s="733"/>
      <c r="RAC38" s="733"/>
      <c r="RAD38" s="733"/>
      <c r="RAE38" s="733"/>
      <c r="RAF38" s="733"/>
      <c r="RAG38" s="733"/>
      <c r="RAH38" s="733"/>
      <c r="RAI38" s="733"/>
      <c r="RAJ38" s="733"/>
      <c r="RAK38" s="733"/>
      <c r="RAL38" s="733"/>
      <c r="RAM38" s="733"/>
      <c r="RAN38" s="733"/>
      <c r="RAO38" s="733"/>
      <c r="RAP38" s="733"/>
      <c r="RAQ38" s="733"/>
      <c r="RAR38" s="733"/>
      <c r="RAS38" s="733"/>
      <c r="RAT38" s="733"/>
      <c r="RAU38" s="733"/>
      <c r="RAV38" s="733"/>
      <c r="RAW38" s="733"/>
      <c r="RAX38" s="733"/>
      <c r="RAY38" s="733"/>
      <c r="RAZ38" s="733"/>
      <c r="RBA38" s="733"/>
      <c r="RBB38" s="733"/>
      <c r="RBC38" s="733"/>
      <c r="RBD38" s="733"/>
      <c r="RBE38" s="733"/>
      <c r="RBF38" s="733"/>
      <c r="RBG38" s="733"/>
      <c r="RBH38" s="733"/>
      <c r="RBI38" s="733"/>
      <c r="RBJ38" s="733"/>
      <c r="RBK38" s="733"/>
      <c r="RBL38" s="733"/>
      <c r="RBM38" s="733"/>
      <c r="RBN38" s="733"/>
      <c r="RBO38" s="733"/>
      <c r="RBP38" s="733"/>
      <c r="RBQ38" s="733"/>
      <c r="RBR38" s="733"/>
      <c r="RBS38" s="733"/>
      <c r="RBT38" s="733"/>
      <c r="RBU38" s="733"/>
      <c r="RBV38" s="733"/>
      <c r="RBW38" s="733"/>
      <c r="RBX38" s="733"/>
      <c r="RBY38" s="733"/>
      <c r="RBZ38" s="733"/>
      <c r="RCA38" s="733"/>
      <c r="RCB38" s="733"/>
      <c r="RCC38" s="733"/>
      <c r="RCD38" s="733"/>
      <c r="RCE38" s="733"/>
      <c r="RCF38" s="733"/>
      <c r="RCG38" s="733"/>
      <c r="RCH38" s="733"/>
      <c r="RCI38" s="733"/>
      <c r="RCJ38" s="733"/>
      <c r="RCK38" s="733"/>
      <c r="RCL38" s="733"/>
      <c r="RCM38" s="733"/>
      <c r="RCN38" s="733"/>
      <c r="RCO38" s="733"/>
      <c r="RCP38" s="733"/>
      <c r="RCQ38" s="733"/>
      <c r="RCR38" s="733"/>
      <c r="RCS38" s="733"/>
      <c r="RCT38" s="733"/>
      <c r="RCU38" s="733"/>
      <c r="RCV38" s="733"/>
      <c r="RCW38" s="733"/>
      <c r="RCX38" s="733"/>
      <c r="RCY38" s="733"/>
      <c r="RCZ38" s="733"/>
      <c r="RDA38" s="733"/>
      <c r="RDB38" s="733"/>
      <c r="RDC38" s="733"/>
      <c r="RDD38" s="733"/>
      <c r="RDE38" s="733"/>
      <c r="RDF38" s="733"/>
      <c r="RDG38" s="733"/>
      <c r="RDH38" s="733"/>
      <c r="RDI38" s="733"/>
      <c r="RDJ38" s="733"/>
      <c r="RDK38" s="733"/>
      <c r="RDL38" s="733"/>
      <c r="RDM38" s="733"/>
      <c r="RDN38" s="733"/>
      <c r="RDO38" s="733"/>
      <c r="RDP38" s="733"/>
      <c r="RDQ38" s="733"/>
      <c r="RDR38" s="733"/>
      <c r="RDS38" s="733"/>
      <c r="RDT38" s="733"/>
      <c r="RDU38" s="733"/>
      <c r="RDV38" s="733"/>
      <c r="RDW38" s="733"/>
      <c r="RDX38" s="733"/>
      <c r="RDY38" s="733"/>
      <c r="RDZ38" s="733"/>
      <c r="REA38" s="733"/>
      <c r="REB38" s="733"/>
      <c r="REC38" s="733"/>
      <c r="RED38" s="733"/>
      <c r="REE38" s="733"/>
      <c r="REF38" s="733"/>
      <c r="REG38" s="733"/>
      <c r="REH38" s="733"/>
      <c r="REI38" s="733"/>
      <c r="REJ38" s="733"/>
      <c r="REK38" s="733"/>
      <c r="REL38" s="733"/>
      <c r="REM38" s="733"/>
      <c r="REN38" s="733"/>
      <c r="REO38" s="733"/>
      <c r="REP38" s="733"/>
      <c r="REQ38" s="733"/>
      <c r="RER38" s="733"/>
      <c r="RES38" s="733"/>
      <c r="RET38" s="733"/>
      <c r="REU38" s="733"/>
      <c r="REV38" s="733"/>
      <c r="REW38" s="733"/>
      <c r="REX38" s="733"/>
      <c r="REY38" s="733"/>
      <c r="REZ38" s="733"/>
      <c r="RFA38" s="733"/>
      <c r="RFB38" s="733"/>
      <c r="RFC38" s="733"/>
      <c r="RFD38" s="733"/>
      <c r="RFE38" s="733"/>
      <c r="RFF38" s="733"/>
      <c r="RFG38" s="733"/>
      <c r="RFH38" s="733"/>
      <c r="RFI38" s="733"/>
      <c r="RFJ38" s="733"/>
      <c r="RFK38" s="733"/>
      <c r="RFL38" s="733"/>
      <c r="RFM38" s="733"/>
      <c r="RFN38" s="733"/>
      <c r="RFO38" s="733"/>
      <c r="RFP38" s="733"/>
      <c r="RFQ38" s="733"/>
      <c r="RFR38" s="733"/>
      <c r="RFS38" s="733"/>
      <c r="RFT38" s="733"/>
      <c r="RFU38" s="733"/>
      <c r="RFV38" s="733"/>
      <c r="RFW38" s="733"/>
      <c r="RFX38" s="733"/>
      <c r="RFY38" s="733"/>
      <c r="RFZ38" s="733"/>
      <c r="RGA38" s="733"/>
      <c r="RGB38" s="733"/>
      <c r="RGC38" s="733"/>
      <c r="RGD38" s="733"/>
      <c r="RGE38" s="733"/>
      <c r="RGF38" s="733"/>
      <c r="RGG38" s="733"/>
      <c r="RGH38" s="733"/>
      <c r="RGI38" s="733"/>
      <c r="RGJ38" s="733"/>
      <c r="RGK38" s="733"/>
      <c r="RGL38" s="733"/>
      <c r="RGM38" s="733"/>
      <c r="RGN38" s="733"/>
      <c r="RGO38" s="733"/>
      <c r="RGP38" s="733"/>
      <c r="RGQ38" s="733"/>
      <c r="RGR38" s="733"/>
      <c r="RGS38" s="733"/>
      <c r="RGT38" s="733"/>
      <c r="RGU38" s="733"/>
      <c r="RGV38" s="733"/>
      <c r="RGW38" s="733"/>
      <c r="RGX38" s="733"/>
      <c r="RGY38" s="733"/>
      <c r="RGZ38" s="733"/>
      <c r="RHA38" s="733"/>
      <c r="RHB38" s="733"/>
      <c r="RHC38" s="733"/>
      <c r="RHD38" s="733"/>
      <c r="RHE38" s="733"/>
      <c r="RHF38" s="733"/>
      <c r="RHG38" s="733"/>
      <c r="RHH38" s="733"/>
      <c r="RHI38" s="733"/>
      <c r="RHJ38" s="733"/>
      <c r="RHK38" s="733"/>
      <c r="RHL38" s="733"/>
      <c r="RHM38" s="733"/>
      <c r="RHN38" s="733"/>
      <c r="RHO38" s="733"/>
      <c r="RHP38" s="733"/>
      <c r="RHQ38" s="733"/>
      <c r="RHR38" s="733"/>
      <c r="RHS38" s="733"/>
      <c r="RHT38" s="733"/>
      <c r="RHU38" s="733"/>
      <c r="RHV38" s="733"/>
      <c r="RHW38" s="733"/>
      <c r="RHX38" s="733"/>
      <c r="RHY38" s="733"/>
      <c r="RHZ38" s="733"/>
      <c r="RIA38" s="733"/>
      <c r="RIB38" s="733"/>
      <c r="RIC38" s="733"/>
      <c r="RID38" s="733"/>
      <c r="RIE38" s="733"/>
      <c r="RIF38" s="733"/>
      <c r="RIG38" s="733"/>
      <c r="RIH38" s="733"/>
      <c r="RII38" s="733"/>
      <c r="RIJ38" s="733"/>
      <c r="RIK38" s="733"/>
      <c r="RIL38" s="733"/>
      <c r="RIM38" s="733"/>
      <c r="RIN38" s="733"/>
      <c r="RIO38" s="733"/>
      <c r="RIP38" s="733"/>
      <c r="RIQ38" s="733"/>
      <c r="RIR38" s="733"/>
      <c r="RIS38" s="733"/>
      <c r="RIT38" s="733"/>
      <c r="RIU38" s="733"/>
      <c r="RIV38" s="733"/>
      <c r="RIW38" s="733"/>
      <c r="RIX38" s="733"/>
      <c r="RIY38" s="733"/>
      <c r="RIZ38" s="733"/>
      <c r="RJA38" s="733"/>
      <c r="RJB38" s="733"/>
      <c r="RJC38" s="733"/>
      <c r="RJD38" s="733"/>
      <c r="RJE38" s="733"/>
      <c r="RJF38" s="733"/>
      <c r="RJG38" s="733"/>
      <c r="RJH38" s="733"/>
      <c r="RJI38" s="733"/>
      <c r="RJJ38" s="733"/>
      <c r="RJK38" s="733"/>
      <c r="RJL38" s="733"/>
      <c r="RJM38" s="733"/>
      <c r="RJN38" s="733"/>
      <c r="RJO38" s="733"/>
      <c r="RJP38" s="733"/>
      <c r="RJQ38" s="733"/>
      <c r="RJR38" s="733"/>
      <c r="RJS38" s="733"/>
      <c r="RJT38" s="733"/>
      <c r="RJU38" s="733"/>
      <c r="RJV38" s="733"/>
      <c r="RJW38" s="733"/>
      <c r="RJX38" s="733"/>
      <c r="RJY38" s="733"/>
      <c r="RJZ38" s="733"/>
      <c r="RKA38" s="733"/>
      <c r="RKB38" s="733"/>
      <c r="RKC38" s="733"/>
      <c r="RKD38" s="733"/>
      <c r="RKE38" s="733"/>
      <c r="RKF38" s="733"/>
      <c r="RKG38" s="733"/>
      <c r="RKH38" s="733"/>
      <c r="RKI38" s="733"/>
      <c r="RKJ38" s="733"/>
      <c r="RKK38" s="733"/>
      <c r="RKL38" s="733"/>
      <c r="RKM38" s="733"/>
      <c r="RKN38" s="733"/>
      <c r="RKO38" s="733"/>
      <c r="RKP38" s="733"/>
      <c r="RKQ38" s="733"/>
      <c r="RKR38" s="733"/>
      <c r="RKS38" s="733"/>
      <c r="RKT38" s="733"/>
      <c r="RKU38" s="733"/>
      <c r="RKV38" s="733"/>
      <c r="RKW38" s="733"/>
      <c r="RKX38" s="733"/>
      <c r="RKY38" s="733"/>
      <c r="RKZ38" s="733"/>
      <c r="RLA38" s="733"/>
      <c r="RLB38" s="733"/>
      <c r="RLC38" s="733"/>
      <c r="RLD38" s="733"/>
      <c r="RLE38" s="733"/>
      <c r="RLF38" s="733"/>
      <c r="RLG38" s="733"/>
      <c r="RLH38" s="733"/>
      <c r="RLI38" s="733"/>
      <c r="RLJ38" s="733"/>
      <c r="RLK38" s="733"/>
      <c r="RLL38" s="733"/>
      <c r="RLM38" s="733"/>
      <c r="RLN38" s="733"/>
      <c r="RLO38" s="733"/>
      <c r="RLP38" s="733"/>
      <c r="RLQ38" s="733"/>
      <c r="RLR38" s="733"/>
      <c r="RLS38" s="733"/>
      <c r="RLT38" s="733"/>
      <c r="RLU38" s="733"/>
      <c r="RLV38" s="733"/>
      <c r="RLW38" s="733"/>
      <c r="RLX38" s="733"/>
      <c r="RLY38" s="733"/>
      <c r="RLZ38" s="733"/>
      <c r="RMA38" s="733"/>
      <c r="RMB38" s="733"/>
      <c r="RMC38" s="733"/>
      <c r="RMD38" s="733"/>
      <c r="RME38" s="733"/>
      <c r="RMF38" s="733"/>
      <c r="RMG38" s="733"/>
      <c r="RMH38" s="733"/>
      <c r="RMI38" s="733"/>
      <c r="RMJ38" s="733"/>
      <c r="RMK38" s="733"/>
      <c r="RML38" s="733"/>
      <c r="RMM38" s="733"/>
      <c r="RMN38" s="733"/>
      <c r="RMO38" s="733"/>
      <c r="RMP38" s="733"/>
      <c r="RMQ38" s="733"/>
      <c r="RMR38" s="733"/>
      <c r="RMS38" s="733"/>
      <c r="RMT38" s="733"/>
      <c r="RMU38" s="733"/>
      <c r="RMV38" s="733"/>
      <c r="RMW38" s="733"/>
      <c r="RMX38" s="733"/>
      <c r="RMY38" s="733"/>
      <c r="RMZ38" s="733"/>
      <c r="RNA38" s="733"/>
      <c r="RNB38" s="733"/>
      <c r="RNC38" s="733"/>
      <c r="RND38" s="733"/>
      <c r="RNE38" s="733"/>
      <c r="RNF38" s="733"/>
      <c r="RNG38" s="733"/>
      <c r="RNH38" s="733"/>
      <c r="RNI38" s="733"/>
      <c r="RNJ38" s="733"/>
      <c r="RNK38" s="733"/>
      <c r="RNL38" s="733"/>
      <c r="RNM38" s="733"/>
      <c r="RNN38" s="733"/>
      <c r="RNO38" s="733"/>
      <c r="RNP38" s="733"/>
      <c r="RNQ38" s="733"/>
      <c r="RNR38" s="733"/>
      <c r="RNS38" s="733"/>
      <c r="RNT38" s="733"/>
      <c r="RNU38" s="733"/>
      <c r="RNV38" s="733"/>
      <c r="RNW38" s="733"/>
      <c r="RNX38" s="733"/>
      <c r="RNY38" s="733"/>
      <c r="RNZ38" s="733"/>
      <c r="ROA38" s="733"/>
      <c r="ROB38" s="733"/>
      <c r="ROC38" s="733"/>
      <c r="ROD38" s="733"/>
      <c r="ROE38" s="733"/>
      <c r="ROF38" s="733"/>
      <c r="ROG38" s="733"/>
      <c r="ROH38" s="733"/>
      <c r="ROI38" s="733"/>
      <c r="ROJ38" s="733"/>
      <c r="ROK38" s="733"/>
      <c r="ROL38" s="733"/>
      <c r="ROM38" s="733"/>
      <c r="RON38" s="733"/>
      <c r="ROO38" s="733"/>
      <c r="ROP38" s="733"/>
      <c r="ROQ38" s="733"/>
      <c r="ROR38" s="733"/>
      <c r="ROS38" s="733"/>
      <c r="ROT38" s="733"/>
      <c r="ROU38" s="733"/>
      <c r="ROV38" s="733"/>
      <c r="ROW38" s="733"/>
      <c r="ROX38" s="733"/>
      <c r="ROY38" s="733"/>
      <c r="ROZ38" s="733"/>
      <c r="RPA38" s="733"/>
      <c r="RPB38" s="733"/>
      <c r="RPC38" s="733"/>
      <c r="RPD38" s="733"/>
      <c r="RPE38" s="733"/>
      <c r="RPF38" s="733"/>
      <c r="RPG38" s="733"/>
      <c r="RPH38" s="733"/>
      <c r="RPI38" s="733"/>
      <c r="RPJ38" s="733"/>
      <c r="RPK38" s="733"/>
      <c r="RPL38" s="733"/>
      <c r="RPM38" s="733"/>
      <c r="RPN38" s="733"/>
      <c r="RPO38" s="733"/>
      <c r="RPP38" s="733"/>
      <c r="RPQ38" s="733"/>
      <c r="RPR38" s="733"/>
      <c r="RPS38" s="733"/>
      <c r="RPT38" s="733"/>
      <c r="RPU38" s="733"/>
      <c r="RPV38" s="733"/>
      <c r="RPW38" s="733"/>
      <c r="RPX38" s="733"/>
      <c r="RPY38" s="733"/>
      <c r="RPZ38" s="733"/>
      <c r="RQA38" s="733"/>
      <c r="RQB38" s="733"/>
      <c r="RQC38" s="733"/>
      <c r="RQD38" s="733"/>
      <c r="RQE38" s="733"/>
      <c r="RQF38" s="733"/>
      <c r="RQG38" s="733"/>
      <c r="RQH38" s="733"/>
      <c r="RQI38" s="733"/>
      <c r="RQJ38" s="733"/>
      <c r="RQK38" s="733"/>
      <c r="RQL38" s="733"/>
      <c r="RQM38" s="733"/>
      <c r="RQN38" s="733"/>
      <c r="RQO38" s="733"/>
      <c r="RQP38" s="733"/>
      <c r="RQQ38" s="733"/>
      <c r="RQR38" s="733"/>
      <c r="RQS38" s="733"/>
      <c r="RQT38" s="733"/>
      <c r="RQU38" s="733"/>
      <c r="RQV38" s="733"/>
      <c r="RQW38" s="733"/>
      <c r="RQX38" s="733"/>
      <c r="RQY38" s="733"/>
      <c r="RQZ38" s="733"/>
      <c r="RRA38" s="733"/>
      <c r="RRB38" s="733"/>
      <c r="RRC38" s="733"/>
      <c r="RRD38" s="733"/>
      <c r="RRE38" s="733"/>
      <c r="RRF38" s="733"/>
      <c r="RRG38" s="733"/>
      <c r="RRH38" s="733"/>
      <c r="RRI38" s="733"/>
      <c r="RRJ38" s="733"/>
      <c r="RRK38" s="733"/>
      <c r="RRL38" s="733"/>
      <c r="RRM38" s="733"/>
      <c r="RRN38" s="733"/>
      <c r="RRO38" s="733"/>
      <c r="RRP38" s="733"/>
      <c r="RRQ38" s="733"/>
      <c r="RRR38" s="733"/>
      <c r="RRS38" s="733"/>
      <c r="RRT38" s="733"/>
      <c r="RRU38" s="733"/>
      <c r="RRV38" s="733"/>
      <c r="RRW38" s="733"/>
      <c r="RRX38" s="733"/>
      <c r="RRY38" s="733"/>
      <c r="RRZ38" s="733"/>
      <c r="RSA38" s="733"/>
      <c r="RSB38" s="733"/>
      <c r="RSC38" s="733"/>
      <c r="RSD38" s="733"/>
      <c r="RSE38" s="733"/>
      <c r="RSF38" s="733"/>
      <c r="RSG38" s="733"/>
      <c r="RSH38" s="733"/>
      <c r="RSI38" s="733"/>
      <c r="RSJ38" s="733"/>
      <c r="RSK38" s="733"/>
      <c r="RSL38" s="733"/>
      <c r="RSM38" s="733"/>
      <c r="RSN38" s="733"/>
      <c r="RSO38" s="733"/>
      <c r="RSP38" s="733"/>
      <c r="RSQ38" s="733"/>
      <c r="RSR38" s="733"/>
      <c r="RSS38" s="733"/>
      <c r="RST38" s="733"/>
      <c r="RSU38" s="733"/>
      <c r="RSV38" s="733"/>
      <c r="RSW38" s="733"/>
      <c r="RSX38" s="733"/>
      <c r="RSY38" s="733"/>
      <c r="RSZ38" s="733"/>
      <c r="RTA38" s="733"/>
      <c r="RTB38" s="733"/>
      <c r="RTC38" s="733"/>
      <c r="RTD38" s="733"/>
      <c r="RTE38" s="733"/>
      <c r="RTF38" s="733"/>
      <c r="RTG38" s="733"/>
      <c r="RTH38" s="733"/>
      <c r="RTI38" s="733"/>
      <c r="RTJ38" s="733"/>
      <c r="RTK38" s="733"/>
      <c r="RTL38" s="733"/>
      <c r="RTM38" s="733"/>
      <c r="RTN38" s="733"/>
      <c r="RTO38" s="733"/>
      <c r="RTP38" s="733"/>
      <c r="RTQ38" s="733"/>
      <c r="RTR38" s="733"/>
      <c r="RTS38" s="733"/>
      <c r="RTT38" s="733"/>
      <c r="RTU38" s="733"/>
      <c r="RTV38" s="733"/>
      <c r="RTW38" s="733"/>
      <c r="RTX38" s="733"/>
      <c r="RTY38" s="733"/>
      <c r="RTZ38" s="733"/>
      <c r="RUA38" s="733"/>
      <c r="RUB38" s="733"/>
      <c r="RUC38" s="733"/>
      <c r="RUD38" s="733"/>
      <c r="RUE38" s="733"/>
      <c r="RUF38" s="733"/>
      <c r="RUG38" s="733"/>
      <c r="RUH38" s="733"/>
      <c r="RUI38" s="733"/>
      <c r="RUJ38" s="733"/>
      <c r="RUK38" s="733"/>
      <c r="RUL38" s="733"/>
      <c r="RUM38" s="733"/>
      <c r="RUN38" s="733"/>
      <c r="RUO38" s="733"/>
      <c r="RUP38" s="733"/>
      <c r="RUQ38" s="733"/>
      <c r="RUR38" s="733"/>
      <c r="RUS38" s="733"/>
      <c r="RUT38" s="733"/>
      <c r="RUU38" s="733"/>
      <c r="RUV38" s="733"/>
      <c r="RUW38" s="733"/>
      <c r="RUX38" s="733"/>
      <c r="RUY38" s="733"/>
      <c r="RUZ38" s="733"/>
      <c r="RVA38" s="733"/>
      <c r="RVB38" s="733"/>
      <c r="RVC38" s="733"/>
      <c r="RVD38" s="733"/>
      <c r="RVE38" s="733"/>
      <c r="RVF38" s="733"/>
      <c r="RVG38" s="733"/>
      <c r="RVH38" s="733"/>
      <c r="RVI38" s="733"/>
      <c r="RVJ38" s="733"/>
      <c r="RVK38" s="733"/>
      <c r="RVL38" s="733"/>
      <c r="RVM38" s="733"/>
      <c r="RVN38" s="733"/>
      <c r="RVO38" s="733"/>
      <c r="RVP38" s="733"/>
      <c r="RVQ38" s="733"/>
      <c r="RVR38" s="733"/>
      <c r="RVS38" s="733"/>
      <c r="RVT38" s="733"/>
      <c r="RVU38" s="733"/>
      <c r="RVV38" s="733"/>
      <c r="RVW38" s="733"/>
      <c r="RVX38" s="733"/>
      <c r="RVY38" s="733"/>
      <c r="RVZ38" s="733"/>
      <c r="RWA38" s="733"/>
      <c r="RWB38" s="733"/>
      <c r="RWC38" s="733"/>
      <c r="RWD38" s="733"/>
      <c r="RWE38" s="733"/>
      <c r="RWF38" s="733"/>
      <c r="RWG38" s="733"/>
      <c r="RWH38" s="733"/>
      <c r="RWI38" s="733"/>
      <c r="RWJ38" s="733"/>
      <c r="RWK38" s="733"/>
      <c r="RWL38" s="733"/>
      <c r="RWM38" s="733"/>
      <c r="RWN38" s="733"/>
      <c r="RWO38" s="733"/>
      <c r="RWP38" s="733"/>
      <c r="RWQ38" s="733"/>
      <c r="RWR38" s="733"/>
      <c r="RWS38" s="733"/>
      <c r="RWT38" s="733"/>
      <c r="RWU38" s="733"/>
      <c r="RWV38" s="733"/>
      <c r="RWW38" s="733"/>
      <c r="RWX38" s="733"/>
      <c r="RWY38" s="733"/>
      <c r="RWZ38" s="733"/>
      <c r="RXA38" s="733"/>
      <c r="RXB38" s="733"/>
      <c r="RXC38" s="733"/>
      <c r="RXD38" s="733"/>
      <c r="RXE38" s="733"/>
      <c r="RXF38" s="733"/>
      <c r="RXG38" s="733"/>
      <c r="RXH38" s="733"/>
      <c r="RXI38" s="733"/>
      <c r="RXJ38" s="733"/>
      <c r="RXK38" s="733"/>
      <c r="RXL38" s="733"/>
      <c r="RXM38" s="733"/>
      <c r="RXN38" s="733"/>
      <c r="RXO38" s="733"/>
      <c r="RXP38" s="733"/>
      <c r="RXQ38" s="733"/>
      <c r="RXR38" s="733"/>
      <c r="RXS38" s="733"/>
      <c r="RXT38" s="733"/>
      <c r="RXU38" s="733"/>
      <c r="RXV38" s="733"/>
      <c r="RXW38" s="733"/>
      <c r="RXX38" s="733"/>
      <c r="RXY38" s="733"/>
      <c r="RXZ38" s="733"/>
      <c r="RYA38" s="733"/>
      <c r="RYB38" s="733"/>
      <c r="RYC38" s="733"/>
      <c r="RYD38" s="733"/>
      <c r="RYE38" s="733"/>
      <c r="RYF38" s="733"/>
      <c r="RYG38" s="733"/>
      <c r="RYH38" s="733"/>
      <c r="RYI38" s="733"/>
      <c r="RYJ38" s="733"/>
      <c r="RYK38" s="733"/>
      <c r="RYL38" s="733"/>
      <c r="RYM38" s="733"/>
      <c r="RYN38" s="733"/>
      <c r="RYO38" s="733"/>
      <c r="RYP38" s="733"/>
      <c r="RYQ38" s="733"/>
      <c r="RYR38" s="733"/>
      <c r="RYS38" s="733"/>
      <c r="RYT38" s="733"/>
      <c r="RYU38" s="733"/>
      <c r="RYV38" s="733"/>
      <c r="RYW38" s="733"/>
      <c r="RYX38" s="733"/>
      <c r="RYY38" s="733"/>
      <c r="RYZ38" s="733"/>
      <c r="RZA38" s="733"/>
      <c r="RZB38" s="733"/>
      <c r="RZC38" s="733"/>
      <c r="RZD38" s="733"/>
      <c r="RZE38" s="733"/>
      <c r="RZF38" s="733"/>
      <c r="RZG38" s="733"/>
      <c r="RZH38" s="733"/>
      <c r="RZI38" s="733"/>
      <c r="RZJ38" s="733"/>
      <c r="RZK38" s="733"/>
      <c r="RZL38" s="733"/>
      <c r="RZM38" s="733"/>
      <c r="RZN38" s="733"/>
      <c r="RZO38" s="733"/>
      <c r="RZP38" s="733"/>
      <c r="RZQ38" s="733"/>
      <c r="RZR38" s="733"/>
      <c r="RZS38" s="733"/>
      <c r="RZT38" s="733"/>
      <c r="RZU38" s="733"/>
      <c r="RZV38" s="733"/>
      <c r="RZW38" s="733"/>
      <c r="RZX38" s="733"/>
      <c r="RZY38" s="733"/>
      <c r="RZZ38" s="733"/>
      <c r="SAA38" s="733"/>
      <c r="SAB38" s="733"/>
      <c r="SAC38" s="733"/>
      <c r="SAD38" s="733"/>
      <c r="SAE38" s="733"/>
      <c r="SAF38" s="733"/>
      <c r="SAG38" s="733"/>
      <c r="SAH38" s="733"/>
      <c r="SAI38" s="733"/>
      <c r="SAJ38" s="733"/>
      <c r="SAK38" s="733"/>
      <c r="SAL38" s="733"/>
      <c r="SAM38" s="733"/>
      <c r="SAN38" s="733"/>
      <c r="SAO38" s="733"/>
      <c r="SAP38" s="733"/>
      <c r="SAQ38" s="733"/>
      <c r="SAR38" s="733"/>
      <c r="SAS38" s="733"/>
      <c r="SAT38" s="733"/>
      <c r="SAU38" s="733"/>
      <c r="SAV38" s="733"/>
      <c r="SAW38" s="733"/>
      <c r="SAX38" s="733"/>
      <c r="SAY38" s="733"/>
      <c r="SAZ38" s="733"/>
      <c r="SBA38" s="733"/>
      <c r="SBB38" s="733"/>
      <c r="SBC38" s="733"/>
      <c r="SBD38" s="733"/>
      <c r="SBE38" s="733"/>
      <c r="SBF38" s="733"/>
      <c r="SBG38" s="733"/>
      <c r="SBH38" s="733"/>
      <c r="SBI38" s="733"/>
      <c r="SBJ38" s="733"/>
      <c r="SBK38" s="733"/>
      <c r="SBL38" s="733"/>
      <c r="SBM38" s="733"/>
      <c r="SBN38" s="733"/>
      <c r="SBO38" s="733"/>
      <c r="SBP38" s="733"/>
      <c r="SBQ38" s="733"/>
      <c r="SBR38" s="733"/>
      <c r="SBS38" s="733"/>
      <c r="SBT38" s="733"/>
      <c r="SBU38" s="733"/>
      <c r="SBV38" s="733"/>
      <c r="SBW38" s="733"/>
      <c r="SBX38" s="733"/>
      <c r="SBY38" s="733"/>
      <c r="SBZ38" s="733"/>
      <c r="SCA38" s="733"/>
      <c r="SCB38" s="733"/>
      <c r="SCC38" s="733"/>
      <c r="SCD38" s="733"/>
      <c r="SCE38" s="733"/>
      <c r="SCF38" s="733"/>
      <c r="SCG38" s="733"/>
      <c r="SCH38" s="733"/>
      <c r="SCI38" s="733"/>
      <c r="SCJ38" s="733"/>
      <c r="SCK38" s="733"/>
      <c r="SCL38" s="733"/>
      <c r="SCM38" s="733"/>
      <c r="SCN38" s="733"/>
      <c r="SCO38" s="733"/>
      <c r="SCP38" s="733"/>
      <c r="SCQ38" s="733"/>
      <c r="SCR38" s="733"/>
      <c r="SCS38" s="733"/>
      <c r="SCT38" s="733"/>
      <c r="SCU38" s="733"/>
      <c r="SCV38" s="733"/>
      <c r="SCW38" s="733"/>
      <c r="SCX38" s="733"/>
      <c r="SCY38" s="733"/>
      <c r="SCZ38" s="733"/>
      <c r="SDA38" s="733"/>
      <c r="SDB38" s="733"/>
      <c r="SDC38" s="733"/>
      <c r="SDD38" s="733"/>
      <c r="SDE38" s="733"/>
      <c r="SDF38" s="733"/>
      <c r="SDG38" s="733"/>
      <c r="SDH38" s="733"/>
      <c r="SDI38" s="733"/>
      <c r="SDJ38" s="733"/>
      <c r="SDK38" s="733"/>
      <c r="SDL38" s="733"/>
      <c r="SDM38" s="733"/>
      <c r="SDN38" s="733"/>
      <c r="SDO38" s="733"/>
      <c r="SDP38" s="733"/>
      <c r="SDQ38" s="733"/>
      <c r="SDR38" s="733"/>
      <c r="SDS38" s="733"/>
      <c r="SDT38" s="733"/>
      <c r="SDU38" s="733"/>
      <c r="SDV38" s="733"/>
      <c r="SDW38" s="733"/>
      <c r="SDX38" s="733"/>
      <c r="SDY38" s="733"/>
      <c r="SDZ38" s="733"/>
      <c r="SEA38" s="733"/>
      <c r="SEB38" s="733"/>
      <c r="SEC38" s="733"/>
      <c r="SED38" s="733"/>
      <c r="SEE38" s="733"/>
      <c r="SEF38" s="733"/>
      <c r="SEG38" s="733"/>
      <c r="SEH38" s="733"/>
      <c r="SEI38" s="733"/>
      <c r="SEJ38" s="733"/>
      <c r="SEK38" s="733"/>
      <c r="SEL38" s="733"/>
      <c r="SEM38" s="733"/>
      <c r="SEN38" s="733"/>
      <c r="SEO38" s="733"/>
      <c r="SEP38" s="733"/>
      <c r="SEQ38" s="733"/>
      <c r="SER38" s="733"/>
      <c r="SES38" s="733"/>
      <c r="SET38" s="733"/>
      <c r="SEU38" s="733"/>
      <c r="SEV38" s="733"/>
      <c r="SEW38" s="733"/>
      <c r="SEX38" s="733"/>
      <c r="SEY38" s="733"/>
      <c r="SEZ38" s="733"/>
      <c r="SFA38" s="733"/>
      <c r="SFB38" s="733"/>
      <c r="SFC38" s="733"/>
      <c r="SFD38" s="733"/>
      <c r="SFE38" s="733"/>
      <c r="SFF38" s="733"/>
      <c r="SFG38" s="733"/>
      <c r="SFH38" s="733"/>
      <c r="SFI38" s="733"/>
      <c r="SFJ38" s="733"/>
      <c r="SFK38" s="733"/>
      <c r="SFL38" s="733"/>
      <c r="SFM38" s="733"/>
      <c r="SFN38" s="733"/>
      <c r="SFO38" s="733"/>
      <c r="SFP38" s="733"/>
      <c r="SFQ38" s="733"/>
      <c r="SFR38" s="733"/>
      <c r="SFS38" s="733"/>
      <c r="SFT38" s="733"/>
      <c r="SFU38" s="733"/>
      <c r="SFV38" s="733"/>
      <c r="SFW38" s="733"/>
      <c r="SFX38" s="733"/>
      <c r="SFY38" s="733"/>
      <c r="SFZ38" s="733"/>
      <c r="SGA38" s="733"/>
      <c r="SGB38" s="733"/>
      <c r="SGC38" s="733"/>
      <c r="SGD38" s="733"/>
      <c r="SGE38" s="733"/>
      <c r="SGF38" s="733"/>
      <c r="SGG38" s="733"/>
      <c r="SGH38" s="733"/>
      <c r="SGI38" s="733"/>
      <c r="SGJ38" s="733"/>
      <c r="SGK38" s="733"/>
      <c r="SGL38" s="733"/>
      <c r="SGM38" s="733"/>
      <c r="SGN38" s="733"/>
      <c r="SGO38" s="733"/>
      <c r="SGP38" s="733"/>
      <c r="SGQ38" s="733"/>
      <c r="SGR38" s="733"/>
      <c r="SGS38" s="733"/>
      <c r="SGT38" s="733"/>
      <c r="SGU38" s="733"/>
      <c r="SGV38" s="733"/>
      <c r="SGW38" s="733"/>
      <c r="SGX38" s="733"/>
      <c r="SGY38" s="733"/>
      <c r="SGZ38" s="733"/>
      <c r="SHA38" s="733"/>
      <c r="SHB38" s="733"/>
      <c r="SHC38" s="733"/>
      <c r="SHD38" s="733"/>
      <c r="SHE38" s="733"/>
      <c r="SHF38" s="733"/>
      <c r="SHG38" s="733"/>
      <c r="SHH38" s="733"/>
      <c r="SHI38" s="733"/>
      <c r="SHJ38" s="733"/>
      <c r="SHK38" s="733"/>
      <c r="SHL38" s="733"/>
      <c r="SHM38" s="733"/>
      <c r="SHN38" s="733"/>
      <c r="SHO38" s="733"/>
      <c r="SHP38" s="733"/>
      <c r="SHQ38" s="733"/>
      <c r="SHR38" s="733"/>
      <c r="SHS38" s="733"/>
      <c r="SHT38" s="733"/>
      <c r="SHU38" s="733"/>
      <c r="SHV38" s="733"/>
      <c r="SHW38" s="733"/>
      <c r="SHX38" s="733"/>
      <c r="SHY38" s="733"/>
      <c r="SHZ38" s="733"/>
      <c r="SIA38" s="733"/>
      <c r="SIB38" s="733"/>
      <c r="SIC38" s="733"/>
      <c r="SID38" s="733"/>
      <c r="SIE38" s="733"/>
      <c r="SIF38" s="733"/>
      <c r="SIG38" s="733"/>
      <c r="SIH38" s="733"/>
      <c r="SII38" s="733"/>
      <c r="SIJ38" s="733"/>
      <c r="SIK38" s="733"/>
      <c r="SIL38" s="733"/>
      <c r="SIM38" s="733"/>
      <c r="SIN38" s="733"/>
      <c r="SIO38" s="733"/>
      <c r="SIP38" s="733"/>
      <c r="SIQ38" s="733"/>
      <c r="SIR38" s="733"/>
      <c r="SIS38" s="733"/>
      <c r="SIT38" s="733"/>
      <c r="SIU38" s="733"/>
      <c r="SIV38" s="733"/>
      <c r="SIW38" s="733"/>
      <c r="SIX38" s="733"/>
      <c r="SIY38" s="733"/>
      <c r="SIZ38" s="733"/>
      <c r="SJA38" s="733"/>
      <c r="SJB38" s="733"/>
      <c r="SJC38" s="733"/>
      <c r="SJD38" s="733"/>
      <c r="SJE38" s="733"/>
      <c r="SJF38" s="733"/>
      <c r="SJG38" s="733"/>
      <c r="SJH38" s="733"/>
      <c r="SJI38" s="733"/>
      <c r="SJJ38" s="733"/>
      <c r="SJK38" s="733"/>
      <c r="SJL38" s="733"/>
      <c r="SJM38" s="733"/>
      <c r="SJN38" s="733"/>
      <c r="SJO38" s="733"/>
      <c r="SJP38" s="733"/>
      <c r="SJQ38" s="733"/>
      <c r="SJR38" s="733"/>
      <c r="SJS38" s="733"/>
      <c r="SJT38" s="733"/>
      <c r="SJU38" s="733"/>
      <c r="SJV38" s="733"/>
      <c r="SJW38" s="733"/>
      <c r="SJX38" s="733"/>
      <c r="SJY38" s="733"/>
      <c r="SJZ38" s="733"/>
      <c r="SKA38" s="733"/>
      <c r="SKB38" s="733"/>
      <c r="SKC38" s="733"/>
      <c r="SKD38" s="733"/>
      <c r="SKE38" s="733"/>
      <c r="SKF38" s="733"/>
      <c r="SKG38" s="733"/>
      <c r="SKH38" s="733"/>
      <c r="SKI38" s="733"/>
      <c r="SKJ38" s="733"/>
      <c r="SKK38" s="733"/>
      <c r="SKL38" s="733"/>
      <c r="SKM38" s="733"/>
      <c r="SKN38" s="733"/>
      <c r="SKO38" s="733"/>
      <c r="SKP38" s="733"/>
      <c r="SKQ38" s="733"/>
      <c r="SKR38" s="733"/>
      <c r="SKS38" s="733"/>
      <c r="SKT38" s="733"/>
      <c r="SKU38" s="733"/>
      <c r="SKV38" s="733"/>
      <c r="SKW38" s="733"/>
      <c r="SKX38" s="733"/>
      <c r="SKY38" s="733"/>
      <c r="SKZ38" s="733"/>
      <c r="SLA38" s="733"/>
      <c r="SLB38" s="733"/>
      <c r="SLC38" s="733"/>
      <c r="SLD38" s="733"/>
      <c r="SLE38" s="733"/>
      <c r="SLF38" s="733"/>
      <c r="SLG38" s="733"/>
      <c r="SLH38" s="733"/>
      <c r="SLI38" s="733"/>
      <c r="SLJ38" s="733"/>
      <c r="SLK38" s="733"/>
      <c r="SLL38" s="733"/>
      <c r="SLM38" s="733"/>
      <c r="SLN38" s="733"/>
      <c r="SLO38" s="733"/>
      <c r="SLP38" s="733"/>
      <c r="SLQ38" s="733"/>
      <c r="SLR38" s="733"/>
      <c r="SLS38" s="733"/>
      <c r="SLT38" s="733"/>
      <c r="SLU38" s="733"/>
      <c r="SLV38" s="733"/>
      <c r="SLW38" s="733"/>
      <c r="SLX38" s="733"/>
      <c r="SLY38" s="733"/>
      <c r="SLZ38" s="733"/>
      <c r="SMA38" s="733"/>
      <c r="SMB38" s="733"/>
      <c r="SMC38" s="733"/>
      <c r="SMD38" s="733"/>
      <c r="SME38" s="733"/>
      <c r="SMF38" s="733"/>
      <c r="SMG38" s="733"/>
      <c r="SMH38" s="733"/>
      <c r="SMI38" s="733"/>
      <c r="SMJ38" s="733"/>
      <c r="SMK38" s="733"/>
      <c r="SML38" s="733"/>
      <c r="SMM38" s="733"/>
      <c r="SMN38" s="733"/>
      <c r="SMO38" s="733"/>
      <c r="SMP38" s="733"/>
      <c r="SMQ38" s="733"/>
      <c r="SMR38" s="733"/>
      <c r="SMS38" s="733"/>
      <c r="SMT38" s="733"/>
      <c r="SMU38" s="733"/>
      <c r="SMV38" s="733"/>
      <c r="SMW38" s="733"/>
      <c r="SMX38" s="733"/>
      <c r="SMY38" s="733"/>
      <c r="SMZ38" s="733"/>
      <c r="SNA38" s="733"/>
      <c r="SNB38" s="733"/>
      <c r="SNC38" s="733"/>
      <c r="SND38" s="733"/>
      <c r="SNE38" s="733"/>
      <c r="SNF38" s="733"/>
      <c r="SNG38" s="733"/>
      <c r="SNH38" s="733"/>
      <c r="SNI38" s="733"/>
      <c r="SNJ38" s="733"/>
      <c r="SNK38" s="733"/>
      <c r="SNL38" s="733"/>
      <c r="SNM38" s="733"/>
      <c r="SNN38" s="733"/>
      <c r="SNO38" s="733"/>
      <c r="SNP38" s="733"/>
      <c r="SNQ38" s="733"/>
      <c r="SNR38" s="733"/>
      <c r="SNS38" s="733"/>
      <c r="SNT38" s="733"/>
      <c r="SNU38" s="733"/>
      <c r="SNV38" s="733"/>
      <c r="SNW38" s="733"/>
      <c r="SNX38" s="733"/>
      <c r="SNY38" s="733"/>
      <c r="SNZ38" s="733"/>
      <c r="SOA38" s="733"/>
      <c r="SOB38" s="733"/>
      <c r="SOC38" s="733"/>
      <c r="SOD38" s="733"/>
      <c r="SOE38" s="733"/>
      <c r="SOF38" s="733"/>
      <c r="SOG38" s="733"/>
      <c r="SOH38" s="733"/>
      <c r="SOI38" s="733"/>
      <c r="SOJ38" s="733"/>
      <c r="SOK38" s="733"/>
      <c r="SOL38" s="733"/>
      <c r="SOM38" s="733"/>
      <c r="SON38" s="733"/>
      <c r="SOO38" s="733"/>
      <c r="SOP38" s="733"/>
      <c r="SOQ38" s="733"/>
      <c r="SOR38" s="733"/>
      <c r="SOS38" s="733"/>
      <c r="SOT38" s="733"/>
      <c r="SOU38" s="733"/>
      <c r="SOV38" s="733"/>
      <c r="SOW38" s="733"/>
      <c r="SOX38" s="733"/>
      <c r="SOY38" s="733"/>
      <c r="SOZ38" s="733"/>
      <c r="SPA38" s="733"/>
      <c r="SPB38" s="733"/>
      <c r="SPC38" s="733"/>
      <c r="SPD38" s="733"/>
      <c r="SPE38" s="733"/>
      <c r="SPF38" s="733"/>
      <c r="SPG38" s="733"/>
      <c r="SPH38" s="733"/>
      <c r="SPI38" s="733"/>
      <c r="SPJ38" s="733"/>
      <c r="SPK38" s="733"/>
      <c r="SPL38" s="733"/>
      <c r="SPM38" s="733"/>
      <c r="SPN38" s="733"/>
      <c r="SPO38" s="733"/>
      <c r="SPP38" s="733"/>
      <c r="SPQ38" s="733"/>
      <c r="SPR38" s="733"/>
      <c r="SPS38" s="733"/>
      <c r="SPT38" s="733"/>
      <c r="SPU38" s="733"/>
      <c r="SPV38" s="733"/>
      <c r="SPW38" s="733"/>
      <c r="SPX38" s="733"/>
      <c r="SPY38" s="733"/>
      <c r="SPZ38" s="733"/>
      <c r="SQA38" s="733"/>
      <c r="SQB38" s="733"/>
      <c r="SQC38" s="733"/>
      <c r="SQD38" s="733"/>
      <c r="SQE38" s="733"/>
      <c r="SQF38" s="733"/>
      <c r="SQG38" s="733"/>
      <c r="SQH38" s="733"/>
      <c r="SQI38" s="733"/>
      <c r="SQJ38" s="733"/>
      <c r="SQK38" s="733"/>
      <c r="SQL38" s="733"/>
      <c r="SQM38" s="733"/>
      <c r="SQN38" s="733"/>
      <c r="SQO38" s="733"/>
      <c r="SQP38" s="733"/>
      <c r="SQQ38" s="733"/>
      <c r="SQR38" s="733"/>
      <c r="SQS38" s="733"/>
      <c r="SQT38" s="733"/>
      <c r="SQU38" s="733"/>
      <c r="SQV38" s="733"/>
      <c r="SQW38" s="733"/>
      <c r="SQX38" s="733"/>
      <c r="SQY38" s="733"/>
      <c r="SQZ38" s="733"/>
      <c r="SRA38" s="733"/>
      <c r="SRB38" s="733"/>
      <c r="SRC38" s="733"/>
      <c r="SRD38" s="733"/>
      <c r="SRE38" s="733"/>
      <c r="SRF38" s="733"/>
      <c r="SRG38" s="733"/>
      <c r="SRH38" s="733"/>
      <c r="SRI38" s="733"/>
      <c r="SRJ38" s="733"/>
      <c r="SRK38" s="733"/>
      <c r="SRL38" s="733"/>
      <c r="SRM38" s="733"/>
      <c r="SRN38" s="733"/>
      <c r="SRO38" s="733"/>
      <c r="SRP38" s="733"/>
      <c r="SRQ38" s="733"/>
      <c r="SRR38" s="733"/>
      <c r="SRS38" s="733"/>
      <c r="SRT38" s="733"/>
      <c r="SRU38" s="733"/>
      <c r="SRV38" s="733"/>
      <c r="SRW38" s="733"/>
      <c r="SRX38" s="733"/>
      <c r="SRY38" s="733"/>
      <c r="SRZ38" s="733"/>
      <c r="SSA38" s="733"/>
      <c r="SSB38" s="733"/>
      <c r="SSC38" s="733"/>
      <c r="SSD38" s="733"/>
      <c r="SSE38" s="733"/>
      <c r="SSF38" s="733"/>
      <c r="SSG38" s="733"/>
      <c r="SSH38" s="733"/>
      <c r="SSI38" s="733"/>
      <c r="SSJ38" s="733"/>
      <c r="SSK38" s="733"/>
      <c r="SSL38" s="733"/>
      <c r="SSM38" s="733"/>
      <c r="SSN38" s="733"/>
      <c r="SSO38" s="733"/>
      <c r="SSP38" s="733"/>
      <c r="SSQ38" s="733"/>
      <c r="SSR38" s="733"/>
      <c r="SSS38" s="733"/>
      <c r="SST38" s="733"/>
      <c r="SSU38" s="733"/>
      <c r="SSV38" s="733"/>
      <c r="SSW38" s="733"/>
      <c r="SSX38" s="733"/>
      <c r="SSY38" s="733"/>
      <c r="SSZ38" s="733"/>
      <c r="STA38" s="733"/>
      <c r="STB38" s="733"/>
      <c r="STC38" s="733"/>
      <c r="STD38" s="733"/>
      <c r="STE38" s="733"/>
      <c r="STF38" s="733"/>
      <c r="STG38" s="733"/>
      <c r="STH38" s="733"/>
      <c r="STI38" s="733"/>
      <c r="STJ38" s="733"/>
      <c r="STK38" s="733"/>
      <c r="STL38" s="733"/>
      <c r="STM38" s="733"/>
      <c r="STN38" s="733"/>
      <c r="STO38" s="733"/>
      <c r="STP38" s="733"/>
      <c r="STQ38" s="733"/>
      <c r="STR38" s="733"/>
      <c r="STS38" s="733"/>
      <c r="STT38" s="733"/>
      <c r="STU38" s="733"/>
      <c r="STV38" s="733"/>
      <c r="STW38" s="733"/>
      <c r="STX38" s="733"/>
      <c r="STY38" s="733"/>
      <c r="STZ38" s="733"/>
      <c r="SUA38" s="733"/>
      <c r="SUB38" s="733"/>
      <c r="SUC38" s="733"/>
      <c r="SUD38" s="733"/>
      <c r="SUE38" s="733"/>
      <c r="SUF38" s="733"/>
      <c r="SUG38" s="733"/>
      <c r="SUH38" s="733"/>
      <c r="SUI38" s="733"/>
      <c r="SUJ38" s="733"/>
      <c r="SUK38" s="733"/>
      <c r="SUL38" s="733"/>
      <c r="SUM38" s="733"/>
      <c r="SUN38" s="733"/>
      <c r="SUO38" s="733"/>
      <c r="SUP38" s="733"/>
      <c r="SUQ38" s="733"/>
      <c r="SUR38" s="733"/>
      <c r="SUS38" s="733"/>
      <c r="SUT38" s="733"/>
      <c r="SUU38" s="733"/>
      <c r="SUV38" s="733"/>
      <c r="SUW38" s="733"/>
      <c r="SUX38" s="733"/>
      <c r="SUY38" s="733"/>
      <c r="SUZ38" s="733"/>
      <c r="SVA38" s="733"/>
      <c r="SVB38" s="733"/>
      <c r="SVC38" s="733"/>
      <c r="SVD38" s="733"/>
      <c r="SVE38" s="733"/>
      <c r="SVF38" s="733"/>
      <c r="SVG38" s="733"/>
      <c r="SVH38" s="733"/>
      <c r="SVI38" s="733"/>
      <c r="SVJ38" s="733"/>
      <c r="SVK38" s="733"/>
      <c r="SVL38" s="733"/>
      <c r="SVM38" s="733"/>
      <c r="SVN38" s="733"/>
      <c r="SVO38" s="733"/>
      <c r="SVP38" s="733"/>
      <c r="SVQ38" s="733"/>
      <c r="SVR38" s="733"/>
      <c r="SVS38" s="733"/>
      <c r="SVT38" s="733"/>
      <c r="SVU38" s="733"/>
      <c r="SVV38" s="733"/>
      <c r="SVW38" s="733"/>
      <c r="SVX38" s="733"/>
      <c r="SVY38" s="733"/>
      <c r="SVZ38" s="733"/>
      <c r="SWA38" s="733"/>
      <c r="SWB38" s="733"/>
      <c r="SWC38" s="733"/>
      <c r="SWD38" s="733"/>
      <c r="SWE38" s="733"/>
      <c r="SWF38" s="733"/>
      <c r="SWG38" s="733"/>
      <c r="SWH38" s="733"/>
      <c r="SWI38" s="733"/>
      <c r="SWJ38" s="733"/>
      <c r="SWK38" s="733"/>
      <c r="SWL38" s="733"/>
      <c r="SWM38" s="733"/>
      <c r="SWN38" s="733"/>
      <c r="SWO38" s="733"/>
      <c r="SWP38" s="733"/>
      <c r="SWQ38" s="733"/>
      <c r="SWR38" s="733"/>
      <c r="SWS38" s="733"/>
      <c r="SWT38" s="733"/>
      <c r="SWU38" s="733"/>
      <c r="SWV38" s="733"/>
      <c r="SWW38" s="733"/>
      <c r="SWX38" s="733"/>
      <c r="SWY38" s="733"/>
      <c r="SWZ38" s="733"/>
      <c r="SXA38" s="733"/>
      <c r="SXB38" s="733"/>
      <c r="SXC38" s="733"/>
      <c r="SXD38" s="733"/>
      <c r="SXE38" s="733"/>
      <c r="SXF38" s="733"/>
      <c r="SXG38" s="733"/>
      <c r="SXH38" s="733"/>
      <c r="SXI38" s="733"/>
      <c r="SXJ38" s="733"/>
      <c r="SXK38" s="733"/>
      <c r="SXL38" s="733"/>
      <c r="SXM38" s="733"/>
      <c r="SXN38" s="733"/>
      <c r="SXO38" s="733"/>
      <c r="SXP38" s="733"/>
      <c r="SXQ38" s="733"/>
      <c r="SXR38" s="733"/>
      <c r="SXS38" s="733"/>
      <c r="SXT38" s="733"/>
      <c r="SXU38" s="733"/>
      <c r="SXV38" s="733"/>
      <c r="SXW38" s="733"/>
      <c r="SXX38" s="733"/>
      <c r="SXY38" s="733"/>
      <c r="SXZ38" s="733"/>
      <c r="SYA38" s="733"/>
      <c r="SYB38" s="733"/>
      <c r="SYC38" s="733"/>
      <c r="SYD38" s="733"/>
      <c r="SYE38" s="733"/>
      <c r="SYF38" s="733"/>
      <c r="SYG38" s="733"/>
      <c r="SYH38" s="733"/>
      <c r="SYI38" s="733"/>
      <c r="SYJ38" s="733"/>
      <c r="SYK38" s="733"/>
      <c r="SYL38" s="733"/>
      <c r="SYM38" s="733"/>
      <c r="SYN38" s="733"/>
      <c r="SYO38" s="733"/>
      <c r="SYP38" s="733"/>
      <c r="SYQ38" s="733"/>
      <c r="SYR38" s="733"/>
      <c r="SYS38" s="733"/>
      <c r="SYT38" s="733"/>
      <c r="SYU38" s="733"/>
      <c r="SYV38" s="733"/>
      <c r="SYW38" s="733"/>
      <c r="SYX38" s="733"/>
      <c r="SYY38" s="733"/>
      <c r="SYZ38" s="733"/>
      <c r="SZA38" s="733"/>
      <c r="SZB38" s="733"/>
      <c r="SZC38" s="733"/>
      <c r="SZD38" s="733"/>
      <c r="SZE38" s="733"/>
      <c r="SZF38" s="733"/>
      <c r="SZG38" s="733"/>
      <c r="SZH38" s="733"/>
      <c r="SZI38" s="733"/>
      <c r="SZJ38" s="733"/>
      <c r="SZK38" s="733"/>
      <c r="SZL38" s="733"/>
      <c r="SZM38" s="733"/>
      <c r="SZN38" s="733"/>
      <c r="SZO38" s="733"/>
      <c r="SZP38" s="733"/>
      <c r="SZQ38" s="733"/>
      <c r="SZR38" s="733"/>
      <c r="SZS38" s="733"/>
      <c r="SZT38" s="733"/>
      <c r="SZU38" s="733"/>
      <c r="SZV38" s="733"/>
      <c r="SZW38" s="733"/>
      <c r="SZX38" s="733"/>
      <c r="SZY38" s="733"/>
      <c r="SZZ38" s="733"/>
      <c r="TAA38" s="733"/>
      <c r="TAB38" s="733"/>
      <c r="TAC38" s="733"/>
      <c r="TAD38" s="733"/>
      <c r="TAE38" s="733"/>
      <c r="TAF38" s="733"/>
      <c r="TAG38" s="733"/>
      <c r="TAH38" s="733"/>
      <c r="TAI38" s="733"/>
      <c r="TAJ38" s="733"/>
      <c r="TAK38" s="733"/>
      <c r="TAL38" s="733"/>
      <c r="TAM38" s="733"/>
      <c r="TAN38" s="733"/>
      <c r="TAO38" s="733"/>
      <c r="TAP38" s="733"/>
      <c r="TAQ38" s="733"/>
      <c r="TAR38" s="733"/>
      <c r="TAS38" s="733"/>
      <c r="TAT38" s="733"/>
      <c r="TAU38" s="733"/>
      <c r="TAV38" s="733"/>
      <c r="TAW38" s="733"/>
      <c r="TAX38" s="733"/>
      <c r="TAY38" s="733"/>
      <c r="TAZ38" s="733"/>
      <c r="TBA38" s="733"/>
      <c r="TBB38" s="733"/>
      <c r="TBC38" s="733"/>
      <c r="TBD38" s="733"/>
      <c r="TBE38" s="733"/>
      <c r="TBF38" s="733"/>
      <c r="TBG38" s="733"/>
      <c r="TBH38" s="733"/>
      <c r="TBI38" s="733"/>
      <c r="TBJ38" s="733"/>
      <c r="TBK38" s="733"/>
      <c r="TBL38" s="733"/>
      <c r="TBM38" s="733"/>
      <c r="TBN38" s="733"/>
      <c r="TBO38" s="733"/>
      <c r="TBP38" s="733"/>
      <c r="TBQ38" s="733"/>
      <c r="TBR38" s="733"/>
      <c r="TBS38" s="733"/>
      <c r="TBT38" s="733"/>
      <c r="TBU38" s="733"/>
      <c r="TBV38" s="733"/>
      <c r="TBW38" s="733"/>
      <c r="TBX38" s="733"/>
      <c r="TBY38" s="733"/>
      <c r="TBZ38" s="733"/>
      <c r="TCA38" s="733"/>
      <c r="TCB38" s="733"/>
      <c r="TCC38" s="733"/>
      <c r="TCD38" s="733"/>
      <c r="TCE38" s="733"/>
      <c r="TCF38" s="733"/>
      <c r="TCG38" s="733"/>
      <c r="TCH38" s="733"/>
      <c r="TCI38" s="733"/>
      <c r="TCJ38" s="733"/>
      <c r="TCK38" s="733"/>
      <c r="TCL38" s="733"/>
      <c r="TCM38" s="733"/>
      <c r="TCN38" s="733"/>
      <c r="TCO38" s="733"/>
      <c r="TCP38" s="733"/>
      <c r="TCQ38" s="733"/>
      <c r="TCR38" s="733"/>
      <c r="TCS38" s="733"/>
      <c r="TCT38" s="733"/>
      <c r="TCU38" s="733"/>
      <c r="TCV38" s="733"/>
      <c r="TCW38" s="733"/>
      <c r="TCX38" s="733"/>
      <c r="TCY38" s="733"/>
      <c r="TCZ38" s="733"/>
      <c r="TDA38" s="733"/>
      <c r="TDB38" s="733"/>
      <c r="TDC38" s="733"/>
      <c r="TDD38" s="733"/>
      <c r="TDE38" s="733"/>
      <c r="TDF38" s="733"/>
      <c r="TDG38" s="733"/>
      <c r="TDH38" s="733"/>
      <c r="TDI38" s="733"/>
      <c r="TDJ38" s="733"/>
      <c r="TDK38" s="733"/>
      <c r="TDL38" s="733"/>
      <c r="TDM38" s="733"/>
      <c r="TDN38" s="733"/>
      <c r="TDO38" s="733"/>
      <c r="TDP38" s="733"/>
      <c r="TDQ38" s="733"/>
      <c r="TDR38" s="733"/>
      <c r="TDS38" s="733"/>
      <c r="TDT38" s="733"/>
      <c r="TDU38" s="733"/>
      <c r="TDV38" s="733"/>
      <c r="TDW38" s="733"/>
      <c r="TDX38" s="733"/>
      <c r="TDY38" s="733"/>
      <c r="TDZ38" s="733"/>
      <c r="TEA38" s="733"/>
      <c r="TEB38" s="733"/>
      <c r="TEC38" s="733"/>
      <c r="TED38" s="733"/>
      <c r="TEE38" s="733"/>
      <c r="TEF38" s="733"/>
      <c r="TEG38" s="733"/>
      <c r="TEH38" s="733"/>
      <c r="TEI38" s="733"/>
      <c r="TEJ38" s="733"/>
      <c r="TEK38" s="733"/>
      <c r="TEL38" s="733"/>
      <c r="TEM38" s="733"/>
      <c r="TEN38" s="733"/>
      <c r="TEO38" s="733"/>
      <c r="TEP38" s="733"/>
      <c r="TEQ38" s="733"/>
      <c r="TER38" s="733"/>
      <c r="TES38" s="733"/>
      <c r="TET38" s="733"/>
      <c r="TEU38" s="733"/>
      <c r="TEV38" s="733"/>
      <c r="TEW38" s="733"/>
      <c r="TEX38" s="733"/>
      <c r="TEY38" s="733"/>
      <c r="TEZ38" s="733"/>
      <c r="TFA38" s="733"/>
      <c r="TFB38" s="733"/>
      <c r="TFC38" s="733"/>
      <c r="TFD38" s="733"/>
      <c r="TFE38" s="733"/>
      <c r="TFF38" s="733"/>
      <c r="TFG38" s="733"/>
      <c r="TFH38" s="733"/>
      <c r="TFI38" s="733"/>
      <c r="TFJ38" s="733"/>
      <c r="TFK38" s="733"/>
      <c r="TFL38" s="733"/>
      <c r="TFM38" s="733"/>
      <c r="TFN38" s="733"/>
      <c r="TFO38" s="733"/>
      <c r="TFP38" s="733"/>
      <c r="TFQ38" s="733"/>
      <c r="TFR38" s="733"/>
      <c r="TFS38" s="733"/>
      <c r="TFT38" s="733"/>
      <c r="TFU38" s="733"/>
      <c r="TFV38" s="733"/>
      <c r="TFW38" s="733"/>
      <c r="TFX38" s="733"/>
      <c r="TFY38" s="733"/>
      <c r="TFZ38" s="733"/>
      <c r="TGA38" s="733"/>
      <c r="TGB38" s="733"/>
      <c r="TGC38" s="733"/>
      <c r="TGD38" s="733"/>
      <c r="TGE38" s="733"/>
      <c r="TGF38" s="733"/>
      <c r="TGG38" s="733"/>
      <c r="TGH38" s="733"/>
      <c r="TGI38" s="733"/>
      <c r="TGJ38" s="733"/>
      <c r="TGK38" s="733"/>
      <c r="TGL38" s="733"/>
      <c r="TGM38" s="733"/>
      <c r="TGN38" s="733"/>
      <c r="TGO38" s="733"/>
      <c r="TGP38" s="733"/>
      <c r="TGQ38" s="733"/>
      <c r="TGR38" s="733"/>
      <c r="TGS38" s="733"/>
      <c r="TGT38" s="733"/>
      <c r="TGU38" s="733"/>
      <c r="TGV38" s="733"/>
      <c r="TGW38" s="733"/>
      <c r="TGX38" s="733"/>
      <c r="TGY38" s="733"/>
      <c r="TGZ38" s="733"/>
      <c r="THA38" s="733"/>
      <c r="THB38" s="733"/>
      <c r="THC38" s="733"/>
      <c r="THD38" s="733"/>
      <c r="THE38" s="733"/>
      <c r="THF38" s="733"/>
      <c r="THG38" s="733"/>
      <c r="THH38" s="733"/>
      <c r="THI38" s="733"/>
      <c r="THJ38" s="733"/>
      <c r="THK38" s="733"/>
      <c r="THL38" s="733"/>
      <c r="THM38" s="733"/>
      <c r="THN38" s="733"/>
      <c r="THO38" s="733"/>
      <c r="THP38" s="733"/>
      <c r="THQ38" s="733"/>
      <c r="THR38" s="733"/>
      <c r="THS38" s="733"/>
      <c r="THT38" s="733"/>
      <c r="THU38" s="733"/>
      <c r="THV38" s="733"/>
      <c r="THW38" s="733"/>
      <c r="THX38" s="733"/>
      <c r="THY38" s="733"/>
      <c r="THZ38" s="733"/>
      <c r="TIA38" s="733"/>
      <c r="TIB38" s="733"/>
      <c r="TIC38" s="733"/>
      <c r="TID38" s="733"/>
      <c r="TIE38" s="733"/>
      <c r="TIF38" s="733"/>
      <c r="TIG38" s="733"/>
      <c r="TIH38" s="733"/>
      <c r="TII38" s="733"/>
      <c r="TIJ38" s="733"/>
      <c r="TIK38" s="733"/>
      <c r="TIL38" s="733"/>
      <c r="TIM38" s="733"/>
      <c r="TIN38" s="733"/>
      <c r="TIO38" s="733"/>
      <c r="TIP38" s="733"/>
      <c r="TIQ38" s="733"/>
      <c r="TIR38" s="733"/>
      <c r="TIS38" s="733"/>
      <c r="TIT38" s="733"/>
      <c r="TIU38" s="733"/>
      <c r="TIV38" s="733"/>
      <c r="TIW38" s="733"/>
      <c r="TIX38" s="733"/>
      <c r="TIY38" s="733"/>
      <c r="TIZ38" s="733"/>
      <c r="TJA38" s="733"/>
      <c r="TJB38" s="733"/>
      <c r="TJC38" s="733"/>
      <c r="TJD38" s="733"/>
      <c r="TJE38" s="733"/>
      <c r="TJF38" s="733"/>
      <c r="TJG38" s="733"/>
      <c r="TJH38" s="733"/>
      <c r="TJI38" s="733"/>
      <c r="TJJ38" s="733"/>
      <c r="TJK38" s="733"/>
      <c r="TJL38" s="733"/>
      <c r="TJM38" s="733"/>
      <c r="TJN38" s="733"/>
      <c r="TJO38" s="733"/>
      <c r="TJP38" s="733"/>
      <c r="TJQ38" s="733"/>
      <c r="TJR38" s="733"/>
      <c r="TJS38" s="733"/>
      <c r="TJT38" s="733"/>
      <c r="TJU38" s="733"/>
      <c r="TJV38" s="733"/>
      <c r="TJW38" s="733"/>
      <c r="TJX38" s="733"/>
      <c r="TJY38" s="733"/>
      <c r="TJZ38" s="733"/>
      <c r="TKA38" s="733"/>
      <c r="TKB38" s="733"/>
      <c r="TKC38" s="733"/>
      <c r="TKD38" s="733"/>
      <c r="TKE38" s="733"/>
      <c r="TKF38" s="733"/>
      <c r="TKG38" s="733"/>
      <c r="TKH38" s="733"/>
      <c r="TKI38" s="733"/>
      <c r="TKJ38" s="733"/>
      <c r="TKK38" s="733"/>
      <c r="TKL38" s="733"/>
      <c r="TKM38" s="733"/>
      <c r="TKN38" s="733"/>
      <c r="TKO38" s="733"/>
      <c r="TKP38" s="733"/>
      <c r="TKQ38" s="733"/>
      <c r="TKR38" s="733"/>
      <c r="TKS38" s="733"/>
      <c r="TKT38" s="733"/>
      <c r="TKU38" s="733"/>
      <c r="TKV38" s="733"/>
      <c r="TKW38" s="733"/>
      <c r="TKX38" s="733"/>
      <c r="TKY38" s="733"/>
      <c r="TKZ38" s="733"/>
      <c r="TLA38" s="733"/>
      <c r="TLB38" s="733"/>
      <c r="TLC38" s="733"/>
      <c r="TLD38" s="733"/>
      <c r="TLE38" s="733"/>
      <c r="TLF38" s="733"/>
      <c r="TLG38" s="733"/>
      <c r="TLH38" s="733"/>
      <c r="TLI38" s="733"/>
      <c r="TLJ38" s="733"/>
      <c r="TLK38" s="733"/>
      <c r="TLL38" s="733"/>
      <c r="TLM38" s="733"/>
      <c r="TLN38" s="733"/>
      <c r="TLO38" s="733"/>
      <c r="TLP38" s="733"/>
      <c r="TLQ38" s="733"/>
      <c r="TLR38" s="733"/>
      <c r="TLS38" s="733"/>
      <c r="TLT38" s="733"/>
      <c r="TLU38" s="733"/>
      <c r="TLV38" s="733"/>
      <c r="TLW38" s="733"/>
      <c r="TLX38" s="733"/>
      <c r="TLY38" s="733"/>
      <c r="TLZ38" s="733"/>
      <c r="TMA38" s="733"/>
      <c r="TMB38" s="733"/>
      <c r="TMC38" s="733"/>
      <c r="TMD38" s="733"/>
      <c r="TME38" s="733"/>
      <c r="TMF38" s="733"/>
      <c r="TMG38" s="733"/>
      <c r="TMH38" s="733"/>
      <c r="TMI38" s="733"/>
      <c r="TMJ38" s="733"/>
      <c r="TMK38" s="733"/>
      <c r="TML38" s="733"/>
      <c r="TMM38" s="733"/>
      <c r="TMN38" s="733"/>
      <c r="TMO38" s="733"/>
      <c r="TMP38" s="733"/>
      <c r="TMQ38" s="733"/>
      <c r="TMR38" s="733"/>
      <c r="TMS38" s="733"/>
      <c r="TMT38" s="733"/>
      <c r="TMU38" s="733"/>
      <c r="TMV38" s="733"/>
      <c r="TMW38" s="733"/>
      <c r="TMX38" s="733"/>
      <c r="TMY38" s="733"/>
      <c r="TMZ38" s="733"/>
      <c r="TNA38" s="733"/>
      <c r="TNB38" s="733"/>
      <c r="TNC38" s="733"/>
      <c r="TND38" s="733"/>
      <c r="TNE38" s="733"/>
      <c r="TNF38" s="733"/>
      <c r="TNG38" s="733"/>
      <c r="TNH38" s="733"/>
      <c r="TNI38" s="733"/>
      <c r="TNJ38" s="733"/>
      <c r="TNK38" s="733"/>
      <c r="TNL38" s="733"/>
      <c r="TNM38" s="733"/>
      <c r="TNN38" s="733"/>
      <c r="TNO38" s="733"/>
      <c r="TNP38" s="733"/>
      <c r="TNQ38" s="733"/>
      <c r="TNR38" s="733"/>
      <c r="TNS38" s="733"/>
      <c r="TNT38" s="733"/>
      <c r="TNU38" s="733"/>
      <c r="TNV38" s="733"/>
      <c r="TNW38" s="733"/>
      <c r="TNX38" s="733"/>
      <c r="TNY38" s="733"/>
      <c r="TNZ38" s="733"/>
      <c r="TOA38" s="733"/>
      <c r="TOB38" s="733"/>
      <c r="TOC38" s="733"/>
      <c r="TOD38" s="733"/>
      <c r="TOE38" s="733"/>
      <c r="TOF38" s="733"/>
      <c r="TOG38" s="733"/>
      <c r="TOH38" s="733"/>
      <c r="TOI38" s="733"/>
      <c r="TOJ38" s="733"/>
      <c r="TOK38" s="733"/>
      <c r="TOL38" s="733"/>
      <c r="TOM38" s="733"/>
      <c r="TON38" s="733"/>
      <c r="TOO38" s="733"/>
      <c r="TOP38" s="733"/>
      <c r="TOQ38" s="733"/>
      <c r="TOR38" s="733"/>
      <c r="TOS38" s="733"/>
      <c r="TOT38" s="733"/>
      <c r="TOU38" s="733"/>
      <c r="TOV38" s="733"/>
      <c r="TOW38" s="733"/>
      <c r="TOX38" s="733"/>
      <c r="TOY38" s="733"/>
      <c r="TOZ38" s="733"/>
      <c r="TPA38" s="733"/>
      <c r="TPB38" s="733"/>
      <c r="TPC38" s="733"/>
      <c r="TPD38" s="733"/>
      <c r="TPE38" s="733"/>
      <c r="TPF38" s="733"/>
      <c r="TPG38" s="733"/>
      <c r="TPH38" s="733"/>
      <c r="TPI38" s="733"/>
      <c r="TPJ38" s="733"/>
      <c r="TPK38" s="733"/>
      <c r="TPL38" s="733"/>
      <c r="TPM38" s="733"/>
      <c r="TPN38" s="733"/>
      <c r="TPO38" s="733"/>
      <c r="TPP38" s="733"/>
      <c r="TPQ38" s="733"/>
      <c r="TPR38" s="733"/>
      <c r="TPS38" s="733"/>
      <c r="TPT38" s="733"/>
      <c r="TPU38" s="733"/>
      <c r="TPV38" s="733"/>
      <c r="TPW38" s="733"/>
      <c r="TPX38" s="733"/>
      <c r="TPY38" s="733"/>
      <c r="TPZ38" s="733"/>
      <c r="TQA38" s="733"/>
      <c r="TQB38" s="733"/>
      <c r="TQC38" s="733"/>
      <c r="TQD38" s="733"/>
      <c r="TQE38" s="733"/>
      <c r="TQF38" s="733"/>
      <c r="TQG38" s="733"/>
      <c r="TQH38" s="733"/>
      <c r="TQI38" s="733"/>
      <c r="TQJ38" s="733"/>
      <c r="TQK38" s="733"/>
      <c r="TQL38" s="733"/>
      <c r="TQM38" s="733"/>
      <c r="TQN38" s="733"/>
      <c r="TQO38" s="733"/>
      <c r="TQP38" s="733"/>
      <c r="TQQ38" s="733"/>
      <c r="TQR38" s="733"/>
      <c r="TQS38" s="733"/>
      <c r="TQT38" s="733"/>
      <c r="TQU38" s="733"/>
      <c r="TQV38" s="733"/>
      <c r="TQW38" s="733"/>
      <c r="TQX38" s="733"/>
      <c r="TQY38" s="733"/>
      <c r="TQZ38" s="733"/>
      <c r="TRA38" s="733"/>
      <c r="TRB38" s="733"/>
      <c r="TRC38" s="733"/>
      <c r="TRD38" s="733"/>
      <c r="TRE38" s="733"/>
      <c r="TRF38" s="733"/>
      <c r="TRG38" s="733"/>
      <c r="TRH38" s="733"/>
      <c r="TRI38" s="733"/>
      <c r="TRJ38" s="733"/>
      <c r="TRK38" s="733"/>
      <c r="TRL38" s="733"/>
      <c r="TRM38" s="733"/>
      <c r="TRN38" s="733"/>
      <c r="TRO38" s="733"/>
      <c r="TRP38" s="733"/>
      <c r="TRQ38" s="733"/>
      <c r="TRR38" s="733"/>
      <c r="TRS38" s="733"/>
      <c r="TRT38" s="733"/>
      <c r="TRU38" s="733"/>
      <c r="TRV38" s="733"/>
      <c r="TRW38" s="733"/>
      <c r="TRX38" s="733"/>
      <c r="TRY38" s="733"/>
      <c r="TRZ38" s="733"/>
      <c r="TSA38" s="733"/>
      <c r="TSB38" s="733"/>
      <c r="TSC38" s="733"/>
      <c r="TSD38" s="733"/>
      <c r="TSE38" s="733"/>
      <c r="TSF38" s="733"/>
      <c r="TSG38" s="733"/>
      <c r="TSH38" s="733"/>
      <c r="TSI38" s="733"/>
      <c r="TSJ38" s="733"/>
      <c r="TSK38" s="733"/>
      <c r="TSL38" s="733"/>
      <c r="TSM38" s="733"/>
      <c r="TSN38" s="733"/>
      <c r="TSO38" s="733"/>
      <c r="TSP38" s="733"/>
      <c r="TSQ38" s="733"/>
      <c r="TSR38" s="733"/>
      <c r="TSS38" s="733"/>
      <c r="TST38" s="733"/>
      <c r="TSU38" s="733"/>
      <c r="TSV38" s="733"/>
      <c r="TSW38" s="733"/>
      <c r="TSX38" s="733"/>
      <c r="TSY38" s="733"/>
      <c r="TSZ38" s="733"/>
      <c r="TTA38" s="733"/>
      <c r="TTB38" s="733"/>
      <c r="TTC38" s="733"/>
      <c r="TTD38" s="733"/>
      <c r="TTE38" s="733"/>
      <c r="TTF38" s="733"/>
      <c r="TTG38" s="733"/>
      <c r="TTH38" s="733"/>
      <c r="TTI38" s="733"/>
      <c r="TTJ38" s="733"/>
      <c r="TTK38" s="733"/>
      <c r="TTL38" s="733"/>
      <c r="TTM38" s="733"/>
      <c r="TTN38" s="733"/>
      <c r="TTO38" s="733"/>
      <c r="TTP38" s="733"/>
      <c r="TTQ38" s="733"/>
      <c r="TTR38" s="733"/>
      <c r="TTS38" s="733"/>
      <c r="TTT38" s="733"/>
      <c r="TTU38" s="733"/>
      <c r="TTV38" s="733"/>
      <c r="TTW38" s="733"/>
      <c r="TTX38" s="733"/>
      <c r="TTY38" s="733"/>
      <c r="TTZ38" s="733"/>
      <c r="TUA38" s="733"/>
      <c r="TUB38" s="733"/>
      <c r="TUC38" s="733"/>
      <c r="TUD38" s="733"/>
      <c r="TUE38" s="733"/>
      <c r="TUF38" s="733"/>
      <c r="TUG38" s="733"/>
      <c r="TUH38" s="733"/>
      <c r="TUI38" s="733"/>
      <c r="TUJ38" s="733"/>
      <c r="TUK38" s="733"/>
      <c r="TUL38" s="733"/>
      <c r="TUM38" s="733"/>
      <c r="TUN38" s="733"/>
      <c r="TUO38" s="733"/>
      <c r="TUP38" s="733"/>
      <c r="TUQ38" s="733"/>
      <c r="TUR38" s="733"/>
      <c r="TUS38" s="733"/>
      <c r="TUT38" s="733"/>
      <c r="TUU38" s="733"/>
      <c r="TUV38" s="733"/>
      <c r="TUW38" s="733"/>
      <c r="TUX38" s="733"/>
      <c r="TUY38" s="733"/>
      <c r="TUZ38" s="733"/>
      <c r="TVA38" s="733"/>
      <c r="TVB38" s="733"/>
      <c r="TVC38" s="733"/>
      <c r="TVD38" s="733"/>
      <c r="TVE38" s="733"/>
      <c r="TVF38" s="733"/>
      <c r="TVG38" s="733"/>
      <c r="TVH38" s="733"/>
      <c r="TVI38" s="733"/>
      <c r="TVJ38" s="733"/>
      <c r="TVK38" s="733"/>
      <c r="TVL38" s="733"/>
      <c r="TVM38" s="733"/>
      <c r="TVN38" s="733"/>
      <c r="TVO38" s="733"/>
      <c r="TVP38" s="733"/>
      <c r="TVQ38" s="733"/>
      <c r="TVR38" s="733"/>
      <c r="TVS38" s="733"/>
      <c r="TVT38" s="733"/>
      <c r="TVU38" s="733"/>
      <c r="TVV38" s="733"/>
      <c r="TVW38" s="733"/>
      <c r="TVX38" s="733"/>
      <c r="TVY38" s="733"/>
      <c r="TVZ38" s="733"/>
      <c r="TWA38" s="733"/>
      <c r="TWB38" s="733"/>
      <c r="TWC38" s="733"/>
      <c r="TWD38" s="733"/>
      <c r="TWE38" s="733"/>
      <c r="TWF38" s="733"/>
      <c r="TWG38" s="733"/>
      <c r="TWH38" s="733"/>
      <c r="TWI38" s="733"/>
      <c r="TWJ38" s="733"/>
      <c r="TWK38" s="733"/>
      <c r="TWL38" s="733"/>
      <c r="TWM38" s="733"/>
      <c r="TWN38" s="733"/>
      <c r="TWO38" s="733"/>
      <c r="TWP38" s="733"/>
      <c r="TWQ38" s="733"/>
      <c r="TWR38" s="733"/>
      <c r="TWS38" s="733"/>
      <c r="TWT38" s="733"/>
      <c r="TWU38" s="733"/>
      <c r="TWV38" s="733"/>
      <c r="TWW38" s="733"/>
      <c r="TWX38" s="733"/>
      <c r="TWY38" s="733"/>
      <c r="TWZ38" s="733"/>
      <c r="TXA38" s="733"/>
      <c r="TXB38" s="733"/>
      <c r="TXC38" s="733"/>
      <c r="TXD38" s="733"/>
      <c r="TXE38" s="733"/>
      <c r="TXF38" s="733"/>
      <c r="TXG38" s="733"/>
      <c r="TXH38" s="733"/>
      <c r="TXI38" s="733"/>
      <c r="TXJ38" s="733"/>
      <c r="TXK38" s="733"/>
      <c r="TXL38" s="733"/>
      <c r="TXM38" s="733"/>
      <c r="TXN38" s="733"/>
      <c r="TXO38" s="733"/>
      <c r="TXP38" s="733"/>
      <c r="TXQ38" s="733"/>
      <c r="TXR38" s="733"/>
      <c r="TXS38" s="733"/>
      <c r="TXT38" s="733"/>
      <c r="TXU38" s="733"/>
      <c r="TXV38" s="733"/>
      <c r="TXW38" s="733"/>
      <c r="TXX38" s="733"/>
      <c r="TXY38" s="733"/>
      <c r="TXZ38" s="733"/>
      <c r="TYA38" s="733"/>
      <c r="TYB38" s="733"/>
      <c r="TYC38" s="733"/>
      <c r="TYD38" s="733"/>
      <c r="TYE38" s="733"/>
      <c r="TYF38" s="733"/>
      <c r="TYG38" s="733"/>
      <c r="TYH38" s="733"/>
      <c r="TYI38" s="733"/>
      <c r="TYJ38" s="733"/>
      <c r="TYK38" s="733"/>
      <c r="TYL38" s="733"/>
      <c r="TYM38" s="733"/>
      <c r="TYN38" s="733"/>
      <c r="TYO38" s="733"/>
      <c r="TYP38" s="733"/>
      <c r="TYQ38" s="733"/>
      <c r="TYR38" s="733"/>
      <c r="TYS38" s="733"/>
      <c r="TYT38" s="733"/>
      <c r="TYU38" s="733"/>
      <c r="TYV38" s="733"/>
      <c r="TYW38" s="733"/>
      <c r="TYX38" s="733"/>
      <c r="TYY38" s="733"/>
      <c r="TYZ38" s="733"/>
      <c r="TZA38" s="733"/>
      <c r="TZB38" s="733"/>
      <c r="TZC38" s="733"/>
      <c r="TZD38" s="733"/>
      <c r="TZE38" s="733"/>
      <c r="TZF38" s="733"/>
      <c r="TZG38" s="733"/>
      <c r="TZH38" s="733"/>
      <c r="TZI38" s="733"/>
      <c r="TZJ38" s="733"/>
      <c r="TZK38" s="733"/>
      <c r="TZL38" s="733"/>
      <c r="TZM38" s="733"/>
      <c r="TZN38" s="733"/>
      <c r="TZO38" s="733"/>
      <c r="TZP38" s="733"/>
      <c r="TZQ38" s="733"/>
      <c r="TZR38" s="733"/>
      <c r="TZS38" s="733"/>
      <c r="TZT38" s="733"/>
      <c r="TZU38" s="733"/>
      <c r="TZV38" s="733"/>
      <c r="TZW38" s="733"/>
      <c r="TZX38" s="733"/>
      <c r="TZY38" s="733"/>
      <c r="TZZ38" s="733"/>
      <c r="UAA38" s="733"/>
      <c r="UAB38" s="733"/>
      <c r="UAC38" s="733"/>
      <c r="UAD38" s="733"/>
      <c r="UAE38" s="733"/>
      <c r="UAF38" s="733"/>
      <c r="UAG38" s="733"/>
      <c r="UAH38" s="733"/>
      <c r="UAI38" s="733"/>
      <c r="UAJ38" s="733"/>
      <c r="UAK38" s="733"/>
      <c r="UAL38" s="733"/>
      <c r="UAM38" s="733"/>
      <c r="UAN38" s="733"/>
      <c r="UAO38" s="733"/>
      <c r="UAP38" s="733"/>
      <c r="UAQ38" s="733"/>
      <c r="UAR38" s="733"/>
      <c r="UAS38" s="733"/>
      <c r="UAT38" s="733"/>
      <c r="UAU38" s="733"/>
      <c r="UAV38" s="733"/>
      <c r="UAW38" s="733"/>
      <c r="UAX38" s="733"/>
      <c r="UAY38" s="733"/>
      <c r="UAZ38" s="733"/>
      <c r="UBA38" s="733"/>
      <c r="UBB38" s="733"/>
      <c r="UBC38" s="733"/>
      <c r="UBD38" s="733"/>
      <c r="UBE38" s="733"/>
      <c r="UBF38" s="733"/>
      <c r="UBG38" s="733"/>
      <c r="UBH38" s="733"/>
      <c r="UBI38" s="733"/>
      <c r="UBJ38" s="733"/>
      <c r="UBK38" s="733"/>
      <c r="UBL38" s="733"/>
      <c r="UBM38" s="733"/>
      <c r="UBN38" s="733"/>
      <c r="UBO38" s="733"/>
      <c r="UBP38" s="733"/>
      <c r="UBQ38" s="733"/>
      <c r="UBR38" s="733"/>
      <c r="UBS38" s="733"/>
      <c r="UBT38" s="733"/>
      <c r="UBU38" s="733"/>
      <c r="UBV38" s="733"/>
      <c r="UBW38" s="733"/>
      <c r="UBX38" s="733"/>
      <c r="UBY38" s="733"/>
      <c r="UBZ38" s="733"/>
      <c r="UCA38" s="733"/>
      <c r="UCB38" s="733"/>
      <c r="UCC38" s="733"/>
      <c r="UCD38" s="733"/>
      <c r="UCE38" s="733"/>
      <c r="UCF38" s="733"/>
      <c r="UCG38" s="733"/>
      <c r="UCH38" s="733"/>
      <c r="UCI38" s="733"/>
      <c r="UCJ38" s="733"/>
      <c r="UCK38" s="733"/>
      <c r="UCL38" s="733"/>
      <c r="UCM38" s="733"/>
      <c r="UCN38" s="733"/>
      <c r="UCO38" s="733"/>
      <c r="UCP38" s="733"/>
      <c r="UCQ38" s="733"/>
      <c r="UCR38" s="733"/>
      <c r="UCS38" s="733"/>
      <c r="UCT38" s="733"/>
      <c r="UCU38" s="733"/>
      <c r="UCV38" s="733"/>
      <c r="UCW38" s="733"/>
      <c r="UCX38" s="733"/>
      <c r="UCY38" s="733"/>
      <c r="UCZ38" s="733"/>
      <c r="UDA38" s="733"/>
      <c r="UDB38" s="733"/>
      <c r="UDC38" s="733"/>
      <c r="UDD38" s="733"/>
      <c r="UDE38" s="733"/>
      <c r="UDF38" s="733"/>
      <c r="UDG38" s="733"/>
      <c r="UDH38" s="733"/>
      <c r="UDI38" s="733"/>
      <c r="UDJ38" s="733"/>
      <c r="UDK38" s="733"/>
      <c r="UDL38" s="733"/>
      <c r="UDM38" s="733"/>
      <c r="UDN38" s="733"/>
      <c r="UDO38" s="733"/>
      <c r="UDP38" s="733"/>
      <c r="UDQ38" s="733"/>
      <c r="UDR38" s="733"/>
      <c r="UDS38" s="733"/>
      <c r="UDT38" s="733"/>
      <c r="UDU38" s="733"/>
      <c r="UDV38" s="733"/>
      <c r="UDW38" s="733"/>
      <c r="UDX38" s="733"/>
      <c r="UDY38" s="733"/>
      <c r="UDZ38" s="733"/>
      <c r="UEA38" s="733"/>
      <c r="UEB38" s="733"/>
      <c r="UEC38" s="733"/>
      <c r="UED38" s="733"/>
      <c r="UEE38" s="733"/>
      <c r="UEF38" s="733"/>
      <c r="UEG38" s="733"/>
      <c r="UEH38" s="733"/>
      <c r="UEI38" s="733"/>
      <c r="UEJ38" s="733"/>
      <c r="UEK38" s="733"/>
      <c r="UEL38" s="733"/>
      <c r="UEM38" s="733"/>
      <c r="UEN38" s="733"/>
      <c r="UEO38" s="733"/>
      <c r="UEP38" s="733"/>
      <c r="UEQ38" s="733"/>
      <c r="UER38" s="733"/>
      <c r="UES38" s="733"/>
      <c r="UET38" s="733"/>
      <c r="UEU38" s="733"/>
      <c r="UEV38" s="733"/>
      <c r="UEW38" s="733"/>
      <c r="UEX38" s="733"/>
      <c r="UEY38" s="733"/>
      <c r="UEZ38" s="733"/>
      <c r="UFA38" s="733"/>
      <c r="UFB38" s="733"/>
      <c r="UFC38" s="733"/>
      <c r="UFD38" s="733"/>
      <c r="UFE38" s="733"/>
      <c r="UFF38" s="733"/>
      <c r="UFG38" s="733"/>
      <c r="UFH38" s="733"/>
      <c r="UFI38" s="733"/>
      <c r="UFJ38" s="733"/>
      <c r="UFK38" s="733"/>
      <c r="UFL38" s="733"/>
      <c r="UFM38" s="733"/>
      <c r="UFN38" s="733"/>
      <c r="UFO38" s="733"/>
      <c r="UFP38" s="733"/>
      <c r="UFQ38" s="733"/>
      <c r="UFR38" s="733"/>
      <c r="UFS38" s="733"/>
      <c r="UFT38" s="733"/>
      <c r="UFU38" s="733"/>
      <c r="UFV38" s="733"/>
      <c r="UFW38" s="733"/>
      <c r="UFX38" s="733"/>
      <c r="UFY38" s="733"/>
      <c r="UFZ38" s="733"/>
      <c r="UGA38" s="733"/>
      <c r="UGB38" s="733"/>
      <c r="UGC38" s="733"/>
      <c r="UGD38" s="733"/>
      <c r="UGE38" s="733"/>
      <c r="UGF38" s="733"/>
      <c r="UGG38" s="733"/>
      <c r="UGH38" s="733"/>
      <c r="UGI38" s="733"/>
      <c r="UGJ38" s="733"/>
      <c r="UGK38" s="733"/>
      <c r="UGL38" s="733"/>
      <c r="UGM38" s="733"/>
      <c r="UGN38" s="733"/>
      <c r="UGO38" s="733"/>
      <c r="UGP38" s="733"/>
      <c r="UGQ38" s="733"/>
      <c r="UGR38" s="733"/>
      <c r="UGS38" s="733"/>
      <c r="UGT38" s="733"/>
      <c r="UGU38" s="733"/>
      <c r="UGV38" s="733"/>
      <c r="UGW38" s="733"/>
      <c r="UGX38" s="733"/>
      <c r="UGY38" s="733"/>
      <c r="UGZ38" s="733"/>
      <c r="UHA38" s="733"/>
      <c r="UHB38" s="733"/>
      <c r="UHC38" s="733"/>
      <c r="UHD38" s="733"/>
      <c r="UHE38" s="733"/>
      <c r="UHF38" s="733"/>
      <c r="UHG38" s="733"/>
      <c r="UHH38" s="733"/>
      <c r="UHI38" s="733"/>
      <c r="UHJ38" s="733"/>
      <c r="UHK38" s="733"/>
      <c r="UHL38" s="733"/>
      <c r="UHM38" s="733"/>
      <c r="UHN38" s="733"/>
      <c r="UHO38" s="733"/>
      <c r="UHP38" s="733"/>
      <c r="UHQ38" s="733"/>
      <c r="UHR38" s="733"/>
      <c r="UHS38" s="733"/>
      <c r="UHT38" s="733"/>
      <c r="UHU38" s="733"/>
      <c r="UHV38" s="733"/>
      <c r="UHW38" s="733"/>
      <c r="UHX38" s="733"/>
      <c r="UHY38" s="733"/>
      <c r="UHZ38" s="733"/>
      <c r="UIA38" s="733"/>
      <c r="UIB38" s="733"/>
      <c r="UIC38" s="733"/>
      <c r="UID38" s="733"/>
      <c r="UIE38" s="733"/>
      <c r="UIF38" s="733"/>
      <c r="UIG38" s="733"/>
      <c r="UIH38" s="733"/>
      <c r="UII38" s="733"/>
      <c r="UIJ38" s="733"/>
      <c r="UIK38" s="733"/>
      <c r="UIL38" s="733"/>
      <c r="UIM38" s="733"/>
      <c r="UIN38" s="733"/>
      <c r="UIO38" s="733"/>
      <c r="UIP38" s="733"/>
      <c r="UIQ38" s="733"/>
      <c r="UIR38" s="733"/>
      <c r="UIS38" s="733"/>
      <c r="UIT38" s="733"/>
      <c r="UIU38" s="733"/>
      <c r="UIV38" s="733"/>
      <c r="UIW38" s="733"/>
      <c r="UIX38" s="733"/>
      <c r="UIY38" s="733"/>
      <c r="UIZ38" s="733"/>
      <c r="UJA38" s="733"/>
      <c r="UJB38" s="733"/>
      <c r="UJC38" s="733"/>
      <c r="UJD38" s="733"/>
      <c r="UJE38" s="733"/>
      <c r="UJF38" s="733"/>
      <c r="UJG38" s="733"/>
      <c r="UJH38" s="733"/>
      <c r="UJI38" s="733"/>
      <c r="UJJ38" s="733"/>
      <c r="UJK38" s="733"/>
      <c r="UJL38" s="733"/>
      <c r="UJM38" s="733"/>
      <c r="UJN38" s="733"/>
      <c r="UJO38" s="733"/>
      <c r="UJP38" s="733"/>
      <c r="UJQ38" s="733"/>
      <c r="UJR38" s="733"/>
      <c r="UJS38" s="733"/>
      <c r="UJT38" s="733"/>
      <c r="UJU38" s="733"/>
      <c r="UJV38" s="733"/>
      <c r="UJW38" s="733"/>
      <c r="UJX38" s="733"/>
      <c r="UJY38" s="733"/>
      <c r="UJZ38" s="733"/>
      <c r="UKA38" s="733"/>
      <c r="UKB38" s="733"/>
      <c r="UKC38" s="733"/>
      <c r="UKD38" s="733"/>
      <c r="UKE38" s="733"/>
      <c r="UKF38" s="733"/>
      <c r="UKG38" s="733"/>
      <c r="UKH38" s="733"/>
      <c r="UKI38" s="733"/>
      <c r="UKJ38" s="733"/>
      <c r="UKK38" s="733"/>
      <c r="UKL38" s="733"/>
      <c r="UKM38" s="733"/>
      <c r="UKN38" s="733"/>
      <c r="UKO38" s="733"/>
      <c r="UKP38" s="733"/>
      <c r="UKQ38" s="733"/>
      <c r="UKR38" s="733"/>
      <c r="UKS38" s="733"/>
      <c r="UKT38" s="733"/>
      <c r="UKU38" s="733"/>
      <c r="UKV38" s="733"/>
      <c r="UKW38" s="733"/>
      <c r="UKX38" s="733"/>
      <c r="UKY38" s="733"/>
      <c r="UKZ38" s="733"/>
      <c r="ULA38" s="733"/>
      <c r="ULB38" s="733"/>
      <c r="ULC38" s="733"/>
      <c r="ULD38" s="733"/>
      <c r="ULE38" s="733"/>
      <c r="ULF38" s="733"/>
      <c r="ULG38" s="733"/>
      <c r="ULH38" s="733"/>
      <c r="ULI38" s="733"/>
      <c r="ULJ38" s="733"/>
      <c r="ULK38" s="733"/>
      <c r="ULL38" s="733"/>
      <c r="ULM38" s="733"/>
      <c r="ULN38" s="733"/>
      <c r="ULO38" s="733"/>
      <c r="ULP38" s="733"/>
      <c r="ULQ38" s="733"/>
      <c r="ULR38" s="733"/>
      <c r="ULS38" s="733"/>
      <c r="ULT38" s="733"/>
      <c r="ULU38" s="733"/>
      <c r="ULV38" s="733"/>
      <c r="ULW38" s="733"/>
      <c r="ULX38" s="733"/>
      <c r="ULY38" s="733"/>
      <c r="ULZ38" s="733"/>
      <c r="UMA38" s="733"/>
      <c r="UMB38" s="733"/>
      <c r="UMC38" s="733"/>
      <c r="UMD38" s="733"/>
      <c r="UME38" s="733"/>
      <c r="UMF38" s="733"/>
      <c r="UMG38" s="733"/>
      <c r="UMH38" s="733"/>
      <c r="UMI38" s="733"/>
      <c r="UMJ38" s="733"/>
      <c r="UMK38" s="733"/>
      <c r="UML38" s="733"/>
      <c r="UMM38" s="733"/>
      <c r="UMN38" s="733"/>
      <c r="UMO38" s="733"/>
      <c r="UMP38" s="733"/>
      <c r="UMQ38" s="733"/>
      <c r="UMR38" s="733"/>
      <c r="UMS38" s="733"/>
      <c r="UMT38" s="733"/>
      <c r="UMU38" s="733"/>
      <c r="UMV38" s="733"/>
      <c r="UMW38" s="733"/>
      <c r="UMX38" s="733"/>
      <c r="UMY38" s="733"/>
      <c r="UMZ38" s="733"/>
      <c r="UNA38" s="733"/>
      <c r="UNB38" s="733"/>
      <c r="UNC38" s="733"/>
      <c r="UND38" s="733"/>
      <c r="UNE38" s="733"/>
      <c r="UNF38" s="733"/>
      <c r="UNG38" s="733"/>
      <c r="UNH38" s="733"/>
      <c r="UNI38" s="733"/>
      <c r="UNJ38" s="733"/>
      <c r="UNK38" s="733"/>
      <c r="UNL38" s="733"/>
      <c r="UNM38" s="733"/>
      <c r="UNN38" s="733"/>
      <c r="UNO38" s="733"/>
      <c r="UNP38" s="733"/>
      <c r="UNQ38" s="733"/>
      <c r="UNR38" s="733"/>
      <c r="UNS38" s="733"/>
      <c r="UNT38" s="733"/>
      <c r="UNU38" s="733"/>
      <c r="UNV38" s="733"/>
      <c r="UNW38" s="733"/>
      <c r="UNX38" s="733"/>
      <c r="UNY38" s="733"/>
      <c r="UNZ38" s="733"/>
      <c r="UOA38" s="733"/>
      <c r="UOB38" s="733"/>
      <c r="UOC38" s="733"/>
      <c r="UOD38" s="733"/>
      <c r="UOE38" s="733"/>
      <c r="UOF38" s="733"/>
      <c r="UOG38" s="733"/>
      <c r="UOH38" s="733"/>
      <c r="UOI38" s="733"/>
      <c r="UOJ38" s="733"/>
      <c r="UOK38" s="733"/>
      <c r="UOL38" s="733"/>
      <c r="UOM38" s="733"/>
      <c r="UON38" s="733"/>
      <c r="UOO38" s="733"/>
      <c r="UOP38" s="733"/>
      <c r="UOQ38" s="733"/>
      <c r="UOR38" s="733"/>
      <c r="UOS38" s="733"/>
      <c r="UOT38" s="733"/>
      <c r="UOU38" s="733"/>
      <c r="UOV38" s="733"/>
      <c r="UOW38" s="733"/>
      <c r="UOX38" s="733"/>
      <c r="UOY38" s="733"/>
      <c r="UOZ38" s="733"/>
      <c r="UPA38" s="733"/>
      <c r="UPB38" s="733"/>
      <c r="UPC38" s="733"/>
      <c r="UPD38" s="733"/>
      <c r="UPE38" s="733"/>
      <c r="UPF38" s="733"/>
      <c r="UPG38" s="733"/>
      <c r="UPH38" s="733"/>
      <c r="UPI38" s="733"/>
      <c r="UPJ38" s="733"/>
      <c r="UPK38" s="733"/>
      <c r="UPL38" s="733"/>
      <c r="UPM38" s="733"/>
      <c r="UPN38" s="733"/>
      <c r="UPO38" s="733"/>
      <c r="UPP38" s="733"/>
      <c r="UPQ38" s="733"/>
      <c r="UPR38" s="733"/>
      <c r="UPS38" s="733"/>
      <c r="UPT38" s="733"/>
      <c r="UPU38" s="733"/>
      <c r="UPV38" s="733"/>
      <c r="UPW38" s="733"/>
      <c r="UPX38" s="733"/>
      <c r="UPY38" s="733"/>
      <c r="UPZ38" s="733"/>
      <c r="UQA38" s="733"/>
      <c r="UQB38" s="733"/>
      <c r="UQC38" s="733"/>
      <c r="UQD38" s="733"/>
      <c r="UQE38" s="733"/>
      <c r="UQF38" s="733"/>
      <c r="UQG38" s="733"/>
      <c r="UQH38" s="733"/>
      <c r="UQI38" s="733"/>
      <c r="UQJ38" s="733"/>
      <c r="UQK38" s="733"/>
      <c r="UQL38" s="733"/>
      <c r="UQM38" s="733"/>
      <c r="UQN38" s="733"/>
      <c r="UQO38" s="733"/>
      <c r="UQP38" s="733"/>
      <c r="UQQ38" s="733"/>
      <c r="UQR38" s="733"/>
      <c r="UQS38" s="733"/>
      <c r="UQT38" s="733"/>
      <c r="UQU38" s="733"/>
      <c r="UQV38" s="733"/>
      <c r="UQW38" s="733"/>
      <c r="UQX38" s="733"/>
      <c r="UQY38" s="733"/>
      <c r="UQZ38" s="733"/>
      <c r="URA38" s="733"/>
      <c r="URB38" s="733"/>
      <c r="URC38" s="733"/>
      <c r="URD38" s="733"/>
      <c r="URE38" s="733"/>
      <c r="URF38" s="733"/>
      <c r="URG38" s="733"/>
      <c r="URH38" s="733"/>
      <c r="URI38" s="733"/>
      <c r="URJ38" s="733"/>
      <c r="URK38" s="733"/>
      <c r="URL38" s="733"/>
      <c r="URM38" s="733"/>
      <c r="URN38" s="733"/>
      <c r="URO38" s="733"/>
      <c r="URP38" s="733"/>
      <c r="URQ38" s="733"/>
      <c r="URR38" s="733"/>
      <c r="URS38" s="733"/>
      <c r="URT38" s="733"/>
      <c r="URU38" s="733"/>
      <c r="URV38" s="733"/>
      <c r="URW38" s="733"/>
      <c r="URX38" s="733"/>
      <c r="URY38" s="733"/>
      <c r="URZ38" s="733"/>
      <c r="USA38" s="733"/>
      <c r="USB38" s="733"/>
      <c r="USC38" s="733"/>
      <c r="USD38" s="733"/>
      <c r="USE38" s="733"/>
      <c r="USF38" s="733"/>
      <c r="USG38" s="733"/>
      <c r="USH38" s="733"/>
      <c r="USI38" s="733"/>
      <c r="USJ38" s="733"/>
      <c r="USK38" s="733"/>
      <c r="USL38" s="733"/>
      <c r="USM38" s="733"/>
      <c r="USN38" s="733"/>
      <c r="USO38" s="733"/>
      <c r="USP38" s="733"/>
      <c r="USQ38" s="733"/>
      <c r="USR38" s="733"/>
      <c r="USS38" s="733"/>
      <c r="UST38" s="733"/>
      <c r="USU38" s="733"/>
      <c r="USV38" s="733"/>
      <c r="USW38" s="733"/>
      <c r="USX38" s="733"/>
      <c r="USY38" s="733"/>
      <c r="USZ38" s="733"/>
      <c r="UTA38" s="733"/>
      <c r="UTB38" s="733"/>
      <c r="UTC38" s="733"/>
      <c r="UTD38" s="733"/>
      <c r="UTE38" s="733"/>
      <c r="UTF38" s="733"/>
      <c r="UTG38" s="733"/>
      <c r="UTH38" s="733"/>
      <c r="UTI38" s="733"/>
      <c r="UTJ38" s="733"/>
      <c r="UTK38" s="733"/>
      <c r="UTL38" s="733"/>
      <c r="UTM38" s="733"/>
      <c r="UTN38" s="733"/>
      <c r="UTO38" s="733"/>
      <c r="UTP38" s="733"/>
      <c r="UTQ38" s="733"/>
      <c r="UTR38" s="733"/>
      <c r="UTS38" s="733"/>
      <c r="UTT38" s="733"/>
      <c r="UTU38" s="733"/>
      <c r="UTV38" s="733"/>
      <c r="UTW38" s="733"/>
      <c r="UTX38" s="733"/>
      <c r="UTY38" s="733"/>
      <c r="UTZ38" s="733"/>
      <c r="UUA38" s="733"/>
      <c r="UUB38" s="733"/>
      <c r="UUC38" s="733"/>
      <c r="UUD38" s="733"/>
      <c r="UUE38" s="733"/>
      <c r="UUF38" s="733"/>
      <c r="UUG38" s="733"/>
      <c r="UUH38" s="733"/>
      <c r="UUI38" s="733"/>
      <c r="UUJ38" s="733"/>
      <c r="UUK38" s="733"/>
      <c r="UUL38" s="733"/>
      <c r="UUM38" s="733"/>
      <c r="UUN38" s="733"/>
      <c r="UUO38" s="733"/>
      <c r="UUP38" s="733"/>
      <c r="UUQ38" s="733"/>
      <c r="UUR38" s="733"/>
      <c r="UUS38" s="733"/>
      <c r="UUT38" s="733"/>
      <c r="UUU38" s="733"/>
      <c r="UUV38" s="733"/>
      <c r="UUW38" s="733"/>
      <c r="UUX38" s="733"/>
      <c r="UUY38" s="733"/>
      <c r="UUZ38" s="733"/>
      <c r="UVA38" s="733"/>
      <c r="UVB38" s="733"/>
      <c r="UVC38" s="733"/>
      <c r="UVD38" s="733"/>
      <c r="UVE38" s="733"/>
      <c r="UVF38" s="733"/>
      <c r="UVG38" s="733"/>
      <c r="UVH38" s="733"/>
      <c r="UVI38" s="733"/>
      <c r="UVJ38" s="733"/>
      <c r="UVK38" s="733"/>
      <c r="UVL38" s="733"/>
      <c r="UVM38" s="733"/>
      <c r="UVN38" s="733"/>
      <c r="UVO38" s="733"/>
      <c r="UVP38" s="733"/>
      <c r="UVQ38" s="733"/>
      <c r="UVR38" s="733"/>
      <c r="UVS38" s="733"/>
      <c r="UVT38" s="733"/>
      <c r="UVU38" s="733"/>
      <c r="UVV38" s="733"/>
      <c r="UVW38" s="733"/>
      <c r="UVX38" s="733"/>
      <c r="UVY38" s="733"/>
      <c r="UVZ38" s="733"/>
      <c r="UWA38" s="733"/>
      <c r="UWB38" s="733"/>
      <c r="UWC38" s="733"/>
      <c r="UWD38" s="733"/>
      <c r="UWE38" s="733"/>
      <c r="UWF38" s="733"/>
      <c r="UWG38" s="733"/>
      <c r="UWH38" s="733"/>
      <c r="UWI38" s="733"/>
      <c r="UWJ38" s="733"/>
      <c r="UWK38" s="733"/>
      <c r="UWL38" s="733"/>
      <c r="UWM38" s="733"/>
      <c r="UWN38" s="733"/>
      <c r="UWO38" s="733"/>
      <c r="UWP38" s="733"/>
      <c r="UWQ38" s="733"/>
      <c r="UWR38" s="733"/>
      <c r="UWS38" s="733"/>
      <c r="UWT38" s="733"/>
      <c r="UWU38" s="733"/>
      <c r="UWV38" s="733"/>
      <c r="UWW38" s="733"/>
      <c r="UWX38" s="733"/>
      <c r="UWY38" s="733"/>
      <c r="UWZ38" s="733"/>
      <c r="UXA38" s="733"/>
      <c r="UXB38" s="733"/>
      <c r="UXC38" s="733"/>
      <c r="UXD38" s="733"/>
      <c r="UXE38" s="733"/>
      <c r="UXF38" s="733"/>
      <c r="UXG38" s="733"/>
      <c r="UXH38" s="733"/>
      <c r="UXI38" s="733"/>
      <c r="UXJ38" s="733"/>
      <c r="UXK38" s="733"/>
      <c r="UXL38" s="733"/>
      <c r="UXM38" s="733"/>
      <c r="UXN38" s="733"/>
      <c r="UXO38" s="733"/>
      <c r="UXP38" s="733"/>
      <c r="UXQ38" s="733"/>
      <c r="UXR38" s="733"/>
      <c r="UXS38" s="733"/>
      <c r="UXT38" s="733"/>
      <c r="UXU38" s="733"/>
      <c r="UXV38" s="733"/>
      <c r="UXW38" s="733"/>
      <c r="UXX38" s="733"/>
      <c r="UXY38" s="733"/>
      <c r="UXZ38" s="733"/>
      <c r="UYA38" s="733"/>
      <c r="UYB38" s="733"/>
      <c r="UYC38" s="733"/>
      <c r="UYD38" s="733"/>
      <c r="UYE38" s="733"/>
      <c r="UYF38" s="733"/>
      <c r="UYG38" s="733"/>
      <c r="UYH38" s="733"/>
      <c r="UYI38" s="733"/>
      <c r="UYJ38" s="733"/>
      <c r="UYK38" s="733"/>
      <c r="UYL38" s="733"/>
      <c r="UYM38" s="733"/>
      <c r="UYN38" s="733"/>
      <c r="UYO38" s="733"/>
      <c r="UYP38" s="733"/>
      <c r="UYQ38" s="733"/>
      <c r="UYR38" s="733"/>
      <c r="UYS38" s="733"/>
      <c r="UYT38" s="733"/>
      <c r="UYU38" s="733"/>
      <c r="UYV38" s="733"/>
      <c r="UYW38" s="733"/>
      <c r="UYX38" s="733"/>
      <c r="UYY38" s="733"/>
      <c r="UYZ38" s="733"/>
      <c r="UZA38" s="733"/>
      <c r="UZB38" s="733"/>
      <c r="UZC38" s="733"/>
      <c r="UZD38" s="733"/>
      <c r="UZE38" s="733"/>
      <c r="UZF38" s="733"/>
      <c r="UZG38" s="733"/>
      <c r="UZH38" s="733"/>
      <c r="UZI38" s="733"/>
      <c r="UZJ38" s="733"/>
      <c r="UZK38" s="733"/>
      <c r="UZL38" s="733"/>
      <c r="UZM38" s="733"/>
      <c r="UZN38" s="733"/>
      <c r="UZO38" s="733"/>
      <c r="UZP38" s="733"/>
      <c r="UZQ38" s="733"/>
      <c r="UZR38" s="733"/>
      <c r="UZS38" s="733"/>
      <c r="UZT38" s="733"/>
      <c r="UZU38" s="733"/>
      <c r="UZV38" s="733"/>
      <c r="UZW38" s="733"/>
      <c r="UZX38" s="733"/>
      <c r="UZY38" s="733"/>
      <c r="UZZ38" s="733"/>
      <c r="VAA38" s="733"/>
      <c r="VAB38" s="733"/>
      <c r="VAC38" s="733"/>
      <c r="VAD38" s="733"/>
      <c r="VAE38" s="733"/>
      <c r="VAF38" s="733"/>
      <c r="VAG38" s="733"/>
      <c r="VAH38" s="733"/>
      <c r="VAI38" s="733"/>
      <c r="VAJ38" s="733"/>
      <c r="VAK38" s="733"/>
      <c r="VAL38" s="733"/>
      <c r="VAM38" s="733"/>
      <c r="VAN38" s="733"/>
      <c r="VAO38" s="733"/>
      <c r="VAP38" s="733"/>
      <c r="VAQ38" s="733"/>
      <c r="VAR38" s="733"/>
      <c r="VAS38" s="733"/>
      <c r="VAT38" s="733"/>
      <c r="VAU38" s="733"/>
      <c r="VAV38" s="733"/>
      <c r="VAW38" s="733"/>
      <c r="VAX38" s="733"/>
      <c r="VAY38" s="733"/>
      <c r="VAZ38" s="733"/>
      <c r="VBA38" s="733"/>
      <c r="VBB38" s="733"/>
      <c r="VBC38" s="733"/>
      <c r="VBD38" s="733"/>
      <c r="VBE38" s="733"/>
      <c r="VBF38" s="733"/>
      <c r="VBG38" s="733"/>
      <c r="VBH38" s="733"/>
      <c r="VBI38" s="733"/>
      <c r="VBJ38" s="733"/>
      <c r="VBK38" s="733"/>
      <c r="VBL38" s="733"/>
      <c r="VBM38" s="733"/>
      <c r="VBN38" s="733"/>
      <c r="VBO38" s="733"/>
      <c r="VBP38" s="733"/>
      <c r="VBQ38" s="733"/>
      <c r="VBR38" s="733"/>
      <c r="VBS38" s="733"/>
      <c r="VBT38" s="733"/>
      <c r="VBU38" s="733"/>
      <c r="VBV38" s="733"/>
      <c r="VBW38" s="733"/>
      <c r="VBX38" s="733"/>
      <c r="VBY38" s="733"/>
      <c r="VBZ38" s="733"/>
      <c r="VCA38" s="733"/>
      <c r="VCB38" s="733"/>
      <c r="VCC38" s="733"/>
      <c r="VCD38" s="733"/>
      <c r="VCE38" s="733"/>
      <c r="VCF38" s="733"/>
      <c r="VCG38" s="733"/>
      <c r="VCH38" s="733"/>
      <c r="VCI38" s="733"/>
      <c r="VCJ38" s="733"/>
      <c r="VCK38" s="733"/>
      <c r="VCL38" s="733"/>
      <c r="VCM38" s="733"/>
      <c r="VCN38" s="733"/>
      <c r="VCO38" s="733"/>
      <c r="VCP38" s="733"/>
      <c r="VCQ38" s="733"/>
      <c r="VCR38" s="733"/>
      <c r="VCS38" s="733"/>
      <c r="VCT38" s="733"/>
      <c r="VCU38" s="733"/>
      <c r="VCV38" s="733"/>
      <c r="VCW38" s="733"/>
      <c r="VCX38" s="733"/>
      <c r="VCY38" s="733"/>
      <c r="VCZ38" s="733"/>
      <c r="VDA38" s="733"/>
      <c r="VDB38" s="733"/>
      <c r="VDC38" s="733"/>
      <c r="VDD38" s="733"/>
      <c r="VDE38" s="733"/>
      <c r="VDF38" s="733"/>
      <c r="VDG38" s="733"/>
      <c r="VDH38" s="733"/>
      <c r="VDI38" s="733"/>
      <c r="VDJ38" s="733"/>
      <c r="VDK38" s="733"/>
      <c r="VDL38" s="733"/>
      <c r="VDM38" s="733"/>
      <c r="VDN38" s="733"/>
      <c r="VDO38" s="733"/>
      <c r="VDP38" s="733"/>
      <c r="VDQ38" s="733"/>
      <c r="VDR38" s="733"/>
      <c r="VDS38" s="733"/>
      <c r="VDT38" s="733"/>
      <c r="VDU38" s="733"/>
      <c r="VDV38" s="733"/>
      <c r="VDW38" s="733"/>
      <c r="VDX38" s="733"/>
      <c r="VDY38" s="733"/>
      <c r="VDZ38" s="733"/>
      <c r="VEA38" s="733"/>
      <c r="VEB38" s="733"/>
      <c r="VEC38" s="733"/>
      <c r="VED38" s="733"/>
      <c r="VEE38" s="733"/>
      <c r="VEF38" s="733"/>
      <c r="VEG38" s="733"/>
      <c r="VEH38" s="733"/>
      <c r="VEI38" s="733"/>
      <c r="VEJ38" s="733"/>
      <c r="VEK38" s="733"/>
      <c r="VEL38" s="733"/>
      <c r="VEM38" s="733"/>
      <c r="VEN38" s="733"/>
      <c r="VEO38" s="733"/>
      <c r="VEP38" s="733"/>
      <c r="VEQ38" s="733"/>
      <c r="VER38" s="733"/>
      <c r="VES38" s="733"/>
      <c r="VET38" s="733"/>
      <c r="VEU38" s="733"/>
      <c r="VEV38" s="733"/>
      <c r="VEW38" s="733"/>
      <c r="VEX38" s="733"/>
      <c r="VEY38" s="733"/>
      <c r="VEZ38" s="733"/>
      <c r="VFA38" s="733"/>
      <c r="VFB38" s="733"/>
      <c r="VFC38" s="733"/>
      <c r="VFD38" s="733"/>
      <c r="VFE38" s="733"/>
      <c r="VFF38" s="733"/>
      <c r="VFG38" s="733"/>
      <c r="VFH38" s="733"/>
      <c r="VFI38" s="733"/>
      <c r="VFJ38" s="733"/>
      <c r="VFK38" s="733"/>
      <c r="VFL38" s="733"/>
      <c r="VFM38" s="733"/>
      <c r="VFN38" s="733"/>
      <c r="VFO38" s="733"/>
      <c r="VFP38" s="733"/>
      <c r="VFQ38" s="733"/>
      <c r="VFR38" s="733"/>
      <c r="VFS38" s="733"/>
      <c r="VFT38" s="733"/>
      <c r="VFU38" s="733"/>
      <c r="VFV38" s="733"/>
      <c r="VFW38" s="733"/>
      <c r="VFX38" s="733"/>
      <c r="VFY38" s="733"/>
      <c r="VFZ38" s="733"/>
      <c r="VGA38" s="733"/>
      <c r="VGB38" s="733"/>
      <c r="VGC38" s="733"/>
      <c r="VGD38" s="733"/>
      <c r="VGE38" s="733"/>
      <c r="VGF38" s="733"/>
      <c r="VGG38" s="733"/>
      <c r="VGH38" s="733"/>
      <c r="VGI38" s="733"/>
      <c r="VGJ38" s="733"/>
      <c r="VGK38" s="733"/>
      <c r="VGL38" s="733"/>
      <c r="VGM38" s="733"/>
      <c r="VGN38" s="733"/>
      <c r="VGO38" s="733"/>
      <c r="VGP38" s="733"/>
      <c r="VGQ38" s="733"/>
      <c r="VGR38" s="733"/>
      <c r="VGS38" s="733"/>
      <c r="VGT38" s="733"/>
      <c r="VGU38" s="733"/>
      <c r="VGV38" s="733"/>
      <c r="VGW38" s="733"/>
      <c r="VGX38" s="733"/>
      <c r="VGY38" s="733"/>
      <c r="VGZ38" s="733"/>
      <c r="VHA38" s="733"/>
      <c r="VHB38" s="733"/>
      <c r="VHC38" s="733"/>
      <c r="VHD38" s="733"/>
      <c r="VHE38" s="733"/>
      <c r="VHF38" s="733"/>
      <c r="VHG38" s="733"/>
      <c r="VHH38" s="733"/>
      <c r="VHI38" s="733"/>
      <c r="VHJ38" s="733"/>
      <c r="VHK38" s="733"/>
      <c r="VHL38" s="733"/>
      <c r="VHM38" s="733"/>
      <c r="VHN38" s="733"/>
      <c r="VHO38" s="733"/>
      <c r="VHP38" s="733"/>
      <c r="VHQ38" s="733"/>
      <c r="VHR38" s="733"/>
      <c r="VHS38" s="733"/>
      <c r="VHT38" s="733"/>
      <c r="VHU38" s="733"/>
      <c r="VHV38" s="733"/>
      <c r="VHW38" s="733"/>
      <c r="VHX38" s="733"/>
      <c r="VHY38" s="733"/>
      <c r="VHZ38" s="733"/>
      <c r="VIA38" s="733"/>
      <c r="VIB38" s="733"/>
      <c r="VIC38" s="733"/>
      <c r="VID38" s="733"/>
      <c r="VIE38" s="733"/>
      <c r="VIF38" s="733"/>
      <c r="VIG38" s="733"/>
      <c r="VIH38" s="733"/>
      <c r="VII38" s="733"/>
      <c r="VIJ38" s="733"/>
      <c r="VIK38" s="733"/>
      <c r="VIL38" s="733"/>
      <c r="VIM38" s="733"/>
      <c r="VIN38" s="733"/>
      <c r="VIO38" s="733"/>
      <c r="VIP38" s="733"/>
      <c r="VIQ38" s="733"/>
      <c r="VIR38" s="733"/>
      <c r="VIS38" s="733"/>
      <c r="VIT38" s="733"/>
      <c r="VIU38" s="733"/>
      <c r="VIV38" s="733"/>
      <c r="VIW38" s="733"/>
      <c r="VIX38" s="733"/>
      <c r="VIY38" s="733"/>
      <c r="VIZ38" s="733"/>
      <c r="VJA38" s="733"/>
      <c r="VJB38" s="733"/>
      <c r="VJC38" s="733"/>
      <c r="VJD38" s="733"/>
      <c r="VJE38" s="733"/>
      <c r="VJF38" s="733"/>
      <c r="VJG38" s="733"/>
      <c r="VJH38" s="733"/>
      <c r="VJI38" s="733"/>
      <c r="VJJ38" s="733"/>
      <c r="VJK38" s="733"/>
      <c r="VJL38" s="733"/>
      <c r="VJM38" s="733"/>
      <c r="VJN38" s="733"/>
      <c r="VJO38" s="733"/>
      <c r="VJP38" s="733"/>
      <c r="VJQ38" s="733"/>
      <c r="VJR38" s="733"/>
      <c r="VJS38" s="733"/>
      <c r="VJT38" s="733"/>
      <c r="VJU38" s="733"/>
      <c r="VJV38" s="733"/>
      <c r="VJW38" s="733"/>
      <c r="VJX38" s="733"/>
      <c r="VJY38" s="733"/>
      <c r="VJZ38" s="733"/>
      <c r="VKA38" s="733"/>
      <c r="VKB38" s="733"/>
      <c r="VKC38" s="733"/>
      <c r="VKD38" s="733"/>
      <c r="VKE38" s="733"/>
      <c r="VKF38" s="733"/>
      <c r="VKG38" s="733"/>
      <c r="VKH38" s="733"/>
      <c r="VKI38" s="733"/>
      <c r="VKJ38" s="733"/>
      <c r="VKK38" s="733"/>
      <c r="VKL38" s="733"/>
      <c r="VKM38" s="733"/>
      <c r="VKN38" s="733"/>
      <c r="VKO38" s="733"/>
      <c r="VKP38" s="733"/>
      <c r="VKQ38" s="733"/>
      <c r="VKR38" s="733"/>
      <c r="VKS38" s="733"/>
      <c r="VKT38" s="733"/>
      <c r="VKU38" s="733"/>
      <c r="VKV38" s="733"/>
      <c r="VKW38" s="733"/>
      <c r="VKX38" s="733"/>
      <c r="VKY38" s="733"/>
      <c r="VKZ38" s="733"/>
      <c r="VLA38" s="733"/>
      <c r="VLB38" s="733"/>
      <c r="VLC38" s="733"/>
      <c r="VLD38" s="733"/>
      <c r="VLE38" s="733"/>
      <c r="VLF38" s="733"/>
      <c r="VLG38" s="733"/>
      <c r="VLH38" s="733"/>
      <c r="VLI38" s="733"/>
      <c r="VLJ38" s="733"/>
      <c r="VLK38" s="733"/>
      <c r="VLL38" s="733"/>
      <c r="VLM38" s="733"/>
      <c r="VLN38" s="733"/>
      <c r="VLO38" s="733"/>
      <c r="VLP38" s="733"/>
      <c r="VLQ38" s="733"/>
      <c r="VLR38" s="733"/>
      <c r="VLS38" s="733"/>
      <c r="VLT38" s="733"/>
      <c r="VLU38" s="733"/>
      <c r="VLV38" s="733"/>
      <c r="VLW38" s="733"/>
      <c r="VLX38" s="733"/>
      <c r="VLY38" s="733"/>
      <c r="VLZ38" s="733"/>
      <c r="VMA38" s="733"/>
      <c r="VMB38" s="733"/>
      <c r="VMC38" s="733"/>
      <c r="VMD38" s="733"/>
      <c r="VME38" s="733"/>
      <c r="VMF38" s="733"/>
      <c r="VMG38" s="733"/>
      <c r="VMH38" s="733"/>
      <c r="VMI38" s="733"/>
      <c r="VMJ38" s="733"/>
      <c r="VMK38" s="733"/>
      <c r="VML38" s="733"/>
      <c r="VMM38" s="733"/>
      <c r="VMN38" s="733"/>
      <c r="VMO38" s="733"/>
      <c r="VMP38" s="733"/>
      <c r="VMQ38" s="733"/>
      <c r="VMR38" s="733"/>
      <c r="VMS38" s="733"/>
      <c r="VMT38" s="733"/>
      <c r="VMU38" s="733"/>
      <c r="VMV38" s="733"/>
      <c r="VMW38" s="733"/>
      <c r="VMX38" s="733"/>
      <c r="VMY38" s="733"/>
      <c r="VMZ38" s="733"/>
      <c r="VNA38" s="733"/>
      <c r="VNB38" s="733"/>
      <c r="VNC38" s="733"/>
      <c r="VND38" s="733"/>
      <c r="VNE38" s="733"/>
      <c r="VNF38" s="733"/>
      <c r="VNG38" s="733"/>
      <c r="VNH38" s="733"/>
      <c r="VNI38" s="733"/>
      <c r="VNJ38" s="733"/>
      <c r="VNK38" s="733"/>
      <c r="VNL38" s="733"/>
      <c r="VNM38" s="733"/>
      <c r="VNN38" s="733"/>
      <c r="VNO38" s="733"/>
      <c r="VNP38" s="733"/>
      <c r="VNQ38" s="733"/>
      <c r="VNR38" s="733"/>
      <c r="VNS38" s="733"/>
      <c r="VNT38" s="733"/>
      <c r="VNU38" s="733"/>
      <c r="VNV38" s="733"/>
      <c r="VNW38" s="733"/>
      <c r="VNX38" s="733"/>
      <c r="VNY38" s="733"/>
      <c r="VNZ38" s="733"/>
      <c r="VOA38" s="733"/>
      <c r="VOB38" s="733"/>
      <c r="VOC38" s="733"/>
      <c r="VOD38" s="733"/>
      <c r="VOE38" s="733"/>
      <c r="VOF38" s="733"/>
      <c r="VOG38" s="733"/>
      <c r="VOH38" s="733"/>
      <c r="VOI38" s="733"/>
      <c r="VOJ38" s="733"/>
      <c r="VOK38" s="733"/>
      <c r="VOL38" s="733"/>
      <c r="VOM38" s="733"/>
      <c r="VON38" s="733"/>
      <c r="VOO38" s="733"/>
      <c r="VOP38" s="733"/>
      <c r="VOQ38" s="733"/>
      <c r="VOR38" s="733"/>
      <c r="VOS38" s="733"/>
      <c r="VOT38" s="733"/>
      <c r="VOU38" s="733"/>
      <c r="VOV38" s="733"/>
      <c r="VOW38" s="733"/>
      <c r="VOX38" s="733"/>
      <c r="VOY38" s="733"/>
      <c r="VOZ38" s="733"/>
      <c r="VPA38" s="733"/>
      <c r="VPB38" s="733"/>
      <c r="VPC38" s="733"/>
      <c r="VPD38" s="733"/>
      <c r="VPE38" s="733"/>
      <c r="VPF38" s="733"/>
      <c r="VPG38" s="733"/>
      <c r="VPH38" s="733"/>
      <c r="VPI38" s="733"/>
      <c r="VPJ38" s="733"/>
      <c r="VPK38" s="733"/>
      <c r="VPL38" s="733"/>
      <c r="VPM38" s="733"/>
      <c r="VPN38" s="733"/>
      <c r="VPO38" s="733"/>
      <c r="VPP38" s="733"/>
      <c r="VPQ38" s="733"/>
      <c r="VPR38" s="733"/>
      <c r="VPS38" s="733"/>
      <c r="VPT38" s="733"/>
      <c r="VPU38" s="733"/>
      <c r="VPV38" s="733"/>
      <c r="VPW38" s="733"/>
      <c r="VPX38" s="733"/>
      <c r="VPY38" s="733"/>
      <c r="VPZ38" s="733"/>
      <c r="VQA38" s="733"/>
      <c r="VQB38" s="733"/>
      <c r="VQC38" s="733"/>
      <c r="VQD38" s="733"/>
      <c r="VQE38" s="733"/>
      <c r="VQF38" s="733"/>
      <c r="VQG38" s="733"/>
      <c r="VQH38" s="733"/>
      <c r="VQI38" s="733"/>
      <c r="VQJ38" s="733"/>
      <c r="VQK38" s="733"/>
      <c r="VQL38" s="733"/>
      <c r="VQM38" s="733"/>
      <c r="VQN38" s="733"/>
      <c r="VQO38" s="733"/>
      <c r="VQP38" s="733"/>
      <c r="VQQ38" s="733"/>
      <c r="VQR38" s="733"/>
      <c r="VQS38" s="733"/>
      <c r="VQT38" s="733"/>
      <c r="VQU38" s="733"/>
      <c r="VQV38" s="733"/>
      <c r="VQW38" s="733"/>
      <c r="VQX38" s="733"/>
      <c r="VQY38" s="733"/>
      <c r="VQZ38" s="733"/>
      <c r="VRA38" s="733"/>
      <c r="VRB38" s="733"/>
      <c r="VRC38" s="733"/>
      <c r="VRD38" s="733"/>
      <c r="VRE38" s="733"/>
      <c r="VRF38" s="733"/>
      <c r="VRG38" s="733"/>
      <c r="VRH38" s="733"/>
      <c r="VRI38" s="733"/>
      <c r="VRJ38" s="733"/>
      <c r="VRK38" s="733"/>
      <c r="VRL38" s="733"/>
      <c r="VRM38" s="733"/>
      <c r="VRN38" s="733"/>
      <c r="VRO38" s="733"/>
      <c r="VRP38" s="733"/>
      <c r="VRQ38" s="733"/>
      <c r="VRR38" s="733"/>
      <c r="VRS38" s="733"/>
      <c r="VRT38" s="733"/>
      <c r="VRU38" s="733"/>
      <c r="VRV38" s="733"/>
      <c r="VRW38" s="733"/>
      <c r="VRX38" s="733"/>
      <c r="VRY38" s="733"/>
      <c r="VRZ38" s="733"/>
      <c r="VSA38" s="733"/>
      <c r="VSB38" s="733"/>
      <c r="VSC38" s="733"/>
      <c r="VSD38" s="733"/>
      <c r="VSE38" s="733"/>
      <c r="VSF38" s="733"/>
      <c r="VSG38" s="733"/>
      <c r="VSH38" s="733"/>
      <c r="VSI38" s="733"/>
      <c r="VSJ38" s="733"/>
      <c r="VSK38" s="733"/>
      <c r="VSL38" s="733"/>
      <c r="VSM38" s="733"/>
      <c r="VSN38" s="733"/>
      <c r="VSO38" s="733"/>
      <c r="VSP38" s="733"/>
      <c r="VSQ38" s="733"/>
      <c r="VSR38" s="733"/>
      <c r="VSS38" s="733"/>
      <c r="VST38" s="733"/>
      <c r="VSU38" s="733"/>
      <c r="VSV38" s="733"/>
      <c r="VSW38" s="733"/>
      <c r="VSX38" s="733"/>
      <c r="VSY38" s="733"/>
      <c r="VSZ38" s="733"/>
      <c r="VTA38" s="733"/>
      <c r="VTB38" s="733"/>
      <c r="VTC38" s="733"/>
      <c r="VTD38" s="733"/>
      <c r="VTE38" s="733"/>
      <c r="VTF38" s="733"/>
      <c r="VTG38" s="733"/>
      <c r="VTH38" s="733"/>
      <c r="VTI38" s="733"/>
      <c r="VTJ38" s="733"/>
      <c r="VTK38" s="733"/>
      <c r="VTL38" s="733"/>
      <c r="VTM38" s="733"/>
      <c r="VTN38" s="733"/>
      <c r="VTO38" s="733"/>
      <c r="VTP38" s="733"/>
      <c r="VTQ38" s="733"/>
      <c r="VTR38" s="733"/>
      <c r="VTS38" s="733"/>
      <c r="VTT38" s="733"/>
      <c r="VTU38" s="733"/>
      <c r="VTV38" s="733"/>
      <c r="VTW38" s="733"/>
      <c r="VTX38" s="733"/>
      <c r="VTY38" s="733"/>
      <c r="VTZ38" s="733"/>
      <c r="VUA38" s="733"/>
      <c r="VUB38" s="733"/>
      <c r="VUC38" s="733"/>
      <c r="VUD38" s="733"/>
      <c r="VUE38" s="733"/>
      <c r="VUF38" s="733"/>
      <c r="VUG38" s="733"/>
      <c r="VUH38" s="733"/>
      <c r="VUI38" s="733"/>
      <c r="VUJ38" s="733"/>
      <c r="VUK38" s="733"/>
      <c r="VUL38" s="733"/>
      <c r="VUM38" s="733"/>
      <c r="VUN38" s="733"/>
      <c r="VUO38" s="733"/>
      <c r="VUP38" s="733"/>
      <c r="VUQ38" s="733"/>
      <c r="VUR38" s="733"/>
      <c r="VUS38" s="733"/>
      <c r="VUT38" s="733"/>
      <c r="VUU38" s="733"/>
      <c r="VUV38" s="733"/>
      <c r="VUW38" s="733"/>
      <c r="VUX38" s="733"/>
      <c r="VUY38" s="733"/>
      <c r="VUZ38" s="733"/>
      <c r="VVA38" s="733"/>
      <c r="VVB38" s="733"/>
      <c r="VVC38" s="733"/>
      <c r="VVD38" s="733"/>
      <c r="VVE38" s="733"/>
      <c r="VVF38" s="733"/>
      <c r="VVG38" s="733"/>
      <c r="VVH38" s="733"/>
      <c r="VVI38" s="733"/>
      <c r="VVJ38" s="733"/>
      <c r="VVK38" s="733"/>
      <c r="VVL38" s="733"/>
      <c r="VVM38" s="733"/>
      <c r="VVN38" s="733"/>
      <c r="VVO38" s="733"/>
      <c r="VVP38" s="733"/>
      <c r="VVQ38" s="733"/>
      <c r="VVR38" s="733"/>
      <c r="VVS38" s="733"/>
      <c r="VVT38" s="733"/>
      <c r="VVU38" s="733"/>
      <c r="VVV38" s="733"/>
      <c r="VVW38" s="733"/>
      <c r="VVX38" s="733"/>
      <c r="VVY38" s="733"/>
      <c r="VVZ38" s="733"/>
      <c r="VWA38" s="733"/>
      <c r="VWB38" s="733"/>
      <c r="VWC38" s="733"/>
      <c r="VWD38" s="733"/>
      <c r="VWE38" s="733"/>
      <c r="VWF38" s="733"/>
      <c r="VWG38" s="733"/>
      <c r="VWH38" s="733"/>
      <c r="VWI38" s="733"/>
      <c r="VWJ38" s="733"/>
      <c r="VWK38" s="733"/>
      <c r="VWL38" s="733"/>
      <c r="VWM38" s="733"/>
      <c r="VWN38" s="733"/>
      <c r="VWO38" s="733"/>
      <c r="VWP38" s="733"/>
      <c r="VWQ38" s="733"/>
      <c r="VWR38" s="733"/>
      <c r="VWS38" s="733"/>
      <c r="VWT38" s="733"/>
      <c r="VWU38" s="733"/>
      <c r="VWV38" s="733"/>
      <c r="VWW38" s="733"/>
      <c r="VWX38" s="733"/>
      <c r="VWY38" s="733"/>
      <c r="VWZ38" s="733"/>
      <c r="VXA38" s="733"/>
      <c r="VXB38" s="733"/>
      <c r="VXC38" s="733"/>
      <c r="VXD38" s="733"/>
      <c r="VXE38" s="733"/>
      <c r="VXF38" s="733"/>
      <c r="VXG38" s="733"/>
      <c r="VXH38" s="733"/>
      <c r="VXI38" s="733"/>
      <c r="VXJ38" s="733"/>
      <c r="VXK38" s="733"/>
      <c r="VXL38" s="733"/>
      <c r="VXM38" s="733"/>
      <c r="VXN38" s="733"/>
      <c r="VXO38" s="733"/>
      <c r="VXP38" s="733"/>
      <c r="VXQ38" s="733"/>
      <c r="VXR38" s="733"/>
      <c r="VXS38" s="733"/>
      <c r="VXT38" s="733"/>
      <c r="VXU38" s="733"/>
      <c r="VXV38" s="733"/>
      <c r="VXW38" s="733"/>
      <c r="VXX38" s="733"/>
      <c r="VXY38" s="733"/>
      <c r="VXZ38" s="733"/>
      <c r="VYA38" s="733"/>
      <c r="VYB38" s="733"/>
      <c r="VYC38" s="733"/>
      <c r="VYD38" s="733"/>
      <c r="VYE38" s="733"/>
      <c r="VYF38" s="733"/>
      <c r="VYG38" s="733"/>
      <c r="VYH38" s="733"/>
      <c r="VYI38" s="733"/>
      <c r="VYJ38" s="733"/>
      <c r="VYK38" s="733"/>
      <c r="VYL38" s="733"/>
      <c r="VYM38" s="733"/>
      <c r="VYN38" s="733"/>
      <c r="VYO38" s="733"/>
      <c r="VYP38" s="733"/>
      <c r="VYQ38" s="733"/>
      <c r="VYR38" s="733"/>
      <c r="VYS38" s="733"/>
      <c r="VYT38" s="733"/>
      <c r="VYU38" s="733"/>
      <c r="VYV38" s="733"/>
      <c r="VYW38" s="733"/>
      <c r="VYX38" s="733"/>
      <c r="VYY38" s="733"/>
      <c r="VYZ38" s="733"/>
      <c r="VZA38" s="733"/>
      <c r="VZB38" s="733"/>
      <c r="VZC38" s="733"/>
      <c r="VZD38" s="733"/>
      <c r="VZE38" s="733"/>
      <c r="VZF38" s="733"/>
      <c r="VZG38" s="733"/>
      <c r="VZH38" s="733"/>
      <c r="VZI38" s="733"/>
      <c r="VZJ38" s="733"/>
      <c r="VZK38" s="733"/>
      <c r="VZL38" s="733"/>
      <c r="VZM38" s="733"/>
      <c r="VZN38" s="733"/>
      <c r="VZO38" s="733"/>
      <c r="VZP38" s="733"/>
      <c r="VZQ38" s="733"/>
      <c r="VZR38" s="733"/>
      <c r="VZS38" s="733"/>
      <c r="VZT38" s="733"/>
      <c r="VZU38" s="733"/>
      <c r="VZV38" s="733"/>
      <c r="VZW38" s="733"/>
      <c r="VZX38" s="733"/>
      <c r="VZY38" s="733"/>
      <c r="VZZ38" s="733"/>
      <c r="WAA38" s="733"/>
      <c r="WAB38" s="733"/>
      <c r="WAC38" s="733"/>
      <c r="WAD38" s="733"/>
      <c r="WAE38" s="733"/>
      <c r="WAF38" s="733"/>
      <c r="WAG38" s="733"/>
      <c r="WAH38" s="733"/>
      <c r="WAI38" s="733"/>
      <c r="WAJ38" s="733"/>
      <c r="WAK38" s="733"/>
      <c r="WAL38" s="733"/>
      <c r="WAM38" s="733"/>
      <c r="WAN38" s="733"/>
      <c r="WAO38" s="733"/>
      <c r="WAP38" s="733"/>
      <c r="WAQ38" s="733"/>
      <c r="WAR38" s="733"/>
      <c r="WAS38" s="733"/>
      <c r="WAT38" s="733"/>
      <c r="WAU38" s="733"/>
      <c r="WAV38" s="733"/>
      <c r="WAW38" s="733"/>
      <c r="WAX38" s="733"/>
      <c r="WAY38" s="733"/>
      <c r="WAZ38" s="733"/>
      <c r="WBA38" s="733"/>
      <c r="WBB38" s="733"/>
      <c r="WBC38" s="733"/>
      <c r="WBD38" s="733"/>
      <c r="WBE38" s="733"/>
      <c r="WBF38" s="733"/>
      <c r="WBG38" s="733"/>
      <c r="WBH38" s="733"/>
      <c r="WBI38" s="733"/>
      <c r="WBJ38" s="733"/>
      <c r="WBK38" s="733"/>
      <c r="WBL38" s="733"/>
      <c r="WBM38" s="733"/>
      <c r="WBN38" s="733"/>
      <c r="WBO38" s="733"/>
      <c r="WBP38" s="733"/>
      <c r="WBQ38" s="733"/>
      <c r="WBR38" s="733"/>
      <c r="WBS38" s="733"/>
      <c r="WBT38" s="733"/>
      <c r="WBU38" s="733"/>
      <c r="WBV38" s="733"/>
      <c r="WBW38" s="733"/>
      <c r="WBX38" s="733"/>
      <c r="WBY38" s="733"/>
      <c r="WBZ38" s="733"/>
      <c r="WCA38" s="733"/>
      <c r="WCB38" s="733"/>
      <c r="WCC38" s="733"/>
      <c r="WCD38" s="733"/>
      <c r="WCE38" s="733"/>
      <c r="WCF38" s="733"/>
      <c r="WCG38" s="733"/>
      <c r="WCH38" s="733"/>
      <c r="WCI38" s="733"/>
      <c r="WCJ38" s="733"/>
      <c r="WCK38" s="733"/>
      <c r="WCL38" s="733"/>
      <c r="WCM38" s="733"/>
      <c r="WCN38" s="733"/>
      <c r="WCO38" s="733"/>
      <c r="WCP38" s="733"/>
      <c r="WCQ38" s="733"/>
      <c r="WCR38" s="733"/>
      <c r="WCS38" s="733"/>
      <c r="WCT38" s="733"/>
      <c r="WCU38" s="733"/>
      <c r="WCV38" s="733"/>
      <c r="WCW38" s="733"/>
      <c r="WCX38" s="733"/>
      <c r="WCY38" s="733"/>
      <c r="WCZ38" s="733"/>
      <c r="WDA38" s="733"/>
      <c r="WDB38" s="733"/>
      <c r="WDC38" s="733"/>
      <c r="WDD38" s="733"/>
      <c r="WDE38" s="733"/>
      <c r="WDF38" s="733"/>
      <c r="WDG38" s="733"/>
      <c r="WDH38" s="733"/>
      <c r="WDI38" s="733"/>
      <c r="WDJ38" s="733"/>
      <c r="WDK38" s="733"/>
      <c r="WDL38" s="733"/>
      <c r="WDM38" s="733"/>
      <c r="WDN38" s="733"/>
      <c r="WDO38" s="733"/>
      <c r="WDP38" s="733"/>
      <c r="WDQ38" s="733"/>
      <c r="WDR38" s="733"/>
      <c r="WDS38" s="733"/>
      <c r="WDT38" s="733"/>
      <c r="WDU38" s="733"/>
      <c r="WDV38" s="733"/>
      <c r="WDW38" s="733"/>
      <c r="WDX38" s="733"/>
      <c r="WDY38" s="733"/>
      <c r="WDZ38" s="733"/>
      <c r="WEA38" s="733"/>
      <c r="WEB38" s="733"/>
      <c r="WEC38" s="733"/>
      <c r="WED38" s="733"/>
      <c r="WEE38" s="733"/>
      <c r="WEF38" s="733"/>
      <c r="WEG38" s="733"/>
      <c r="WEH38" s="733"/>
      <c r="WEI38" s="733"/>
      <c r="WEJ38" s="733"/>
      <c r="WEK38" s="733"/>
      <c r="WEL38" s="733"/>
      <c r="WEM38" s="733"/>
      <c r="WEN38" s="733"/>
      <c r="WEO38" s="733"/>
      <c r="WEP38" s="733"/>
      <c r="WEQ38" s="733"/>
      <c r="WER38" s="733"/>
      <c r="WES38" s="733"/>
      <c r="WET38" s="733"/>
      <c r="WEU38" s="733"/>
      <c r="WEV38" s="733"/>
      <c r="WEW38" s="733"/>
      <c r="WEX38" s="733"/>
      <c r="WEY38" s="733"/>
      <c r="WEZ38" s="733"/>
      <c r="WFA38" s="733"/>
      <c r="WFB38" s="733"/>
      <c r="WFC38" s="733"/>
      <c r="WFD38" s="733"/>
      <c r="WFE38" s="733"/>
      <c r="WFF38" s="733"/>
      <c r="WFG38" s="733"/>
      <c r="WFH38" s="733"/>
      <c r="WFI38" s="733"/>
      <c r="WFJ38" s="733"/>
      <c r="WFK38" s="733"/>
      <c r="WFL38" s="733"/>
      <c r="WFM38" s="733"/>
      <c r="WFN38" s="733"/>
      <c r="WFO38" s="733"/>
      <c r="WFP38" s="733"/>
      <c r="WFQ38" s="733"/>
      <c r="WFR38" s="733"/>
      <c r="WFS38" s="733"/>
      <c r="WFT38" s="733"/>
      <c r="WFU38" s="733"/>
      <c r="WFV38" s="733"/>
      <c r="WFW38" s="733"/>
      <c r="WFX38" s="733"/>
      <c r="WFY38" s="733"/>
      <c r="WFZ38" s="733"/>
      <c r="WGA38" s="733"/>
      <c r="WGB38" s="733"/>
      <c r="WGC38" s="733"/>
      <c r="WGD38" s="733"/>
      <c r="WGE38" s="733"/>
      <c r="WGF38" s="733"/>
      <c r="WGG38" s="733"/>
      <c r="WGH38" s="733"/>
      <c r="WGI38" s="733"/>
      <c r="WGJ38" s="733"/>
      <c r="WGK38" s="733"/>
      <c r="WGL38" s="733"/>
      <c r="WGM38" s="733"/>
      <c r="WGN38" s="733"/>
      <c r="WGO38" s="733"/>
      <c r="WGP38" s="733"/>
      <c r="WGQ38" s="733"/>
      <c r="WGR38" s="733"/>
      <c r="WGS38" s="733"/>
      <c r="WGT38" s="733"/>
      <c r="WGU38" s="733"/>
      <c r="WGV38" s="733"/>
      <c r="WGW38" s="733"/>
      <c r="WGX38" s="733"/>
      <c r="WGY38" s="733"/>
      <c r="WGZ38" s="733"/>
      <c r="WHA38" s="733"/>
      <c r="WHB38" s="733"/>
      <c r="WHC38" s="733"/>
      <c r="WHD38" s="733"/>
      <c r="WHE38" s="733"/>
      <c r="WHF38" s="733"/>
      <c r="WHG38" s="733"/>
      <c r="WHH38" s="733"/>
      <c r="WHI38" s="733"/>
      <c r="WHJ38" s="733"/>
      <c r="WHK38" s="733"/>
      <c r="WHL38" s="733"/>
      <c r="WHM38" s="733"/>
      <c r="WHN38" s="733"/>
      <c r="WHO38" s="733"/>
      <c r="WHP38" s="733"/>
      <c r="WHQ38" s="733"/>
      <c r="WHR38" s="733"/>
      <c r="WHS38" s="733"/>
      <c r="WHT38" s="733"/>
      <c r="WHU38" s="733"/>
      <c r="WHV38" s="733"/>
      <c r="WHW38" s="733"/>
      <c r="WHX38" s="733"/>
      <c r="WHY38" s="733"/>
      <c r="WHZ38" s="733"/>
      <c r="WIA38" s="733"/>
      <c r="WIB38" s="733"/>
      <c r="WIC38" s="733"/>
      <c r="WID38" s="733"/>
      <c r="WIE38" s="733"/>
      <c r="WIF38" s="733"/>
      <c r="WIG38" s="733"/>
      <c r="WIH38" s="733"/>
      <c r="WII38" s="733"/>
      <c r="WIJ38" s="733"/>
      <c r="WIK38" s="733"/>
      <c r="WIL38" s="733"/>
      <c r="WIM38" s="733"/>
      <c r="WIN38" s="733"/>
      <c r="WIO38" s="733"/>
      <c r="WIP38" s="733"/>
      <c r="WIQ38" s="733"/>
      <c r="WIR38" s="733"/>
      <c r="WIS38" s="733"/>
      <c r="WIT38" s="733"/>
      <c r="WIU38" s="733"/>
      <c r="WIV38" s="733"/>
      <c r="WIW38" s="733"/>
      <c r="WIX38" s="733"/>
      <c r="WIY38" s="733"/>
      <c r="WIZ38" s="733"/>
      <c r="WJA38" s="733"/>
      <c r="WJB38" s="733"/>
      <c r="WJC38" s="733"/>
      <c r="WJD38" s="733"/>
      <c r="WJE38" s="733"/>
      <c r="WJF38" s="733"/>
      <c r="WJG38" s="733"/>
      <c r="WJH38" s="733"/>
      <c r="WJI38" s="733"/>
      <c r="WJJ38" s="733"/>
      <c r="WJK38" s="733"/>
      <c r="WJL38" s="733"/>
      <c r="WJM38" s="733"/>
      <c r="WJN38" s="733"/>
      <c r="WJO38" s="733"/>
      <c r="WJP38" s="733"/>
      <c r="WJQ38" s="733"/>
      <c r="WJR38" s="733"/>
      <c r="WJS38" s="733"/>
      <c r="WJT38" s="733"/>
      <c r="WJU38" s="733"/>
      <c r="WJV38" s="733"/>
      <c r="WJW38" s="733"/>
      <c r="WJX38" s="733"/>
      <c r="WJY38" s="733"/>
      <c r="WJZ38" s="733"/>
      <c r="WKA38" s="733"/>
      <c r="WKB38" s="733"/>
      <c r="WKC38" s="733"/>
      <c r="WKD38" s="733"/>
      <c r="WKE38" s="733"/>
      <c r="WKF38" s="733"/>
      <c r="WKG38" s="733"/>
      <c r="WKH38" s="733"/>
      <c r="WKI38" s="733"/>
      <c r="WKJ38" s="733"/>
      <c r="WKK38" s="733"/>
      <c r="WKL38" s="733"/>
      <c r="WKM38" s="733"/>
      <c r="WKN38" s="733"/>
      <c r="WKO38" s="733"/>
      <c r="WKP38" s="733"/>
      <c r="WKQ38" s="733"/>
      <c r="WKR38" s="733"/>
      <c r="WKS38" s="733"/>
      <c r="WKT38" s="733"/>
      <c r="WKU38" s="733"/>
      <c r="WKV38" s="733"/>
      <c r="WKW38" s="733"/>
      <c r="WKX38" s="733"/>
      <c r="WKY38" s="733"/>
      <c r="WKZ38" s="733"/>
      <c r="WLA38" s="733"/>
      <c r="WLB38" s="733"/>
      <c r="WLC38" s="733"/>
      <c r="WLD38" s="733"/>
      <c r="WLE38" s="733"/>
      <c r="WLF38" s="733"/>
      <c r="WLG38" s="733"/>
      <c r="WLH38" s="733"/>
      <c r="WLI38" s="733"/>
      <c r="WLJ38" s="733"/>
      <c r="WLK38" s="733"/>
      <c r="WLL38" s="733"/>
      <c r="WLM38" s="733"/>
      <c r="WLN38" s="733"/>
      <c r="WLO38" s="733"/>
      <c r="WLP38" s="733"/>
      <c r="WLQ38" s="733"/>
      <c r="WLR38" s="733"/>
      <c r="WLS38" s="733"/>
      <c r="WLT38" s="733"/>
      <c r="WLU38" s="733"/>
      <c r="WLV38" s="733"/>
      <c r="WLW38" s="733"/>
      <c r="WLX38" s="733"/>
      <c r="WLY38" s="733"/>
      <c r="WLZ38" s="733"/>
      <c r="WMA38" s="733"/>
      <c r="WMB38" s="733"/>
      <c r="WMC38" s="733"/>
      <c r="WMD38" s="733"/>
      <c r="WME38" s="733"/>
      <c r="WMF38" s="733"/>
      <c r="WMG38" s="733"/>
      <c r="WMH38" s="733"/>
      <c r="WMI38" s="733"/>
      <c r="WMJ38" s="733"/>
      <c r="WMK38" s="733"/>
      <c r="WML38" s="733"/>
      <c r="WMM38" s="733"/>
      <c r="WMN38" s="733"/>
      <c r="WMO38" s="733"/>
      <c r="WMP38" s="733"/>
      <c r="WMQ38" s="733"/>
      <c r="WMR38" s="733"/>
      <c r="WMS38" s="733"/>
      <c r="WMT38" s="733"/>
      <c r="WMU38" s="733"/>
      <c r="WMV38" s="733"/>
      <c r="WMW38" s="733"/>
      <c r="WMX38" s="733"/>
      <c r="WMY38" s="733"/>
      <c r="WMZ38" s="733"/>
      <c r="WNA38" s="733"/>
      <c r="WNB38" s="733"/>
      <c r="WNC38" s="733"/>
      <c r="WND38" s="733"/>
      <c r="WNE38" s="733"/>
      <c r="WNF38" s="733"/>
      <c r="WNG38" s="733"/>
      <c r="WNH38" s="733"/>
      <c r="WNI38" s="733"/>
      <c r="WNJ38" s="733"/>
      <c r="WNK38" s="733"/>
      <c r="WNL38" s="733"/>
      <c r="WNM38" s="733"/>
      <c r="WNN38" s="733"/>
      <c r="WNO38" s="733"/>
      <c r="WNP38" s="733"/>
      <c r="WNQ38" s="733"/>
      <c r="WNR38" s="733"/>
      <c r="WNS38" s="733"/>
      <c r="WNT38" s="733"/>
      <c r="WNU38" s="733"/>
      <c r="WNV38" s="733"/>
      <c r="WNW38" s="733"/>
      <c r="WNX38" s="733"/>
      <c r="WNY38" s="733"/>
      <c r="WNZ38" s="733"/>
      <c r="WOA38" s="733"/>
      <c r="WOB38" s="733"/>
      <c r="WOC38" s="733"/>
      <c r="WOD38" s="733"/>
      <c r="WOE38" s="733"/>
      <c r="WOF38" s="733"/>
      <c r="WOG38" s="733"/>
      <c r="WOH38" s="733"/>
      <c r="WOI38" s="733"/>
      <c r="WOJ38" s="733"/>
      <c r="WOK38" s="733"/>
      <c r="WOL38" s="733"/>
      <c r="WOM38" s="733"/>
      <c r="WON38" s="733"/>
      <c r="WOO38" s="733"/>
      <c r="WOP38" s="733"/>
      <c r="WOQ38" s="733"/>
      <c r="WOR38" s="733"/>
      <c r="WOS38" s="733"/>
      <c r="WOT38" s="733"/>
      <c r="WOU38" s="733"/>
      <c r="WOV38" s="733"/>
      <c r="WOW38" s="733"/>
      <c r="WOX38" s="733"/>
      <c r="WOY38" s="733"/>
      <c r="WOZ38" s="733"/>
      <c r="WPA38" s="733"/>
      <c r="WPB38" s="733"/>
      <c r="WPC38" s="733"/>
      <c r="WPD38" s="733"/>
      <c r="WPE38" s="733"/>
      <c r="WPF38" s="733"/>
      <c r="WPG38" s="733"/>
      <c r="WPH38" s="733"/>
      <c r="WPI38" s="733"/>
      <c r="WPJ38" s="733"/>
      <c r="WPK38" s="733"/>
      <c r="WPL38" s="733"/>
      <c r="WPM38" s="733"/>
      <c r="WPN38" s="733"/>
      <c r="WPO38" s="733"/>
      <c r="WPP38" s="733"/>
      <c r="WPQ38" s="733"/>
      <c r="WPR38" s="733"/>
      <c r="WPS38" s="733"/>
      <c r="WPT38" s="733"/>
      <c r="WPU38" s="733"/>
      <c r="WPV38" s="733"/>
      <c r="WPW38" s="733"/>
      <c r="WPX38" s="733"/>
      <c r="WPY38" s="733"/>
      <c r="WPZ38" s="733"/>
      <c r="WQA38" s="733"/>
      <c r="WQB38" s="733"/>
      <c r="WQC38" s="733"/>
      <c r="WQD38" s="733"/>
      <c r="WQE38" s="733"/>
      <c r="WQF38" s="733"/>
      <c r="WQG38" s="733"/>
      <c r="WQH38" s="733"/>
      <c r="WQI38" s="733"/>
      <c r="WQJ38" s="733"/>
      <c r="WQK38" s="733"/>
      <c r="WQL38" s="733"/>
      <c r="WQM38" s="733"/>
      <c r="WQN38" s="733"/>
      <c r="WQO38" s="733"/>
      <c r="WQP38" s="733"/>
      <c r="WQQ38" s="733"/>
      <c r="WQR38" s="733"/>
      <c r="WQS38" s="733"/>
      <c r="WQT38" s="733"/>
      <c r="WQU38" s="733"/>
      <c r="WQV38" s="733"/>
      <c r="WQW38" s="733"/>
      <c r="WQX38" s="733"/>
      <c r="WQY38" s="733"/>
      <c r="WQZ38" s="733"/>
      <c r="WRA38" s="733"/>
      <c r="WRB38" s="733"/>
      <c r="WRC38" s="733"/>
      <c r="WRD38" s="733"/>
      <c r="WRE38" s="733"/>
      <c r="WRF38" s="733"/>
      <c r="WRG38" s="733"/>
      <c r="WRH38" s="733"/>
      <c r="WRI38" s="733"/>
      <c r="WRJ38" s="733"/>
      <c r="WRK38" s="733"/>
      <c r="WRL38" s="733"/>
      <c r="WRM38" s="733"/>
      <c r="WRN38" s="733"/>
      <c r="WRO38" s="733"/>
      <c r="WRP38" s="733"/>
      <c r="WRQ38" s="733"/>
      <c r="WRR38" s="733"/>
      <c r="WRS38" s="733"/>
      <c r="WRT38" s="733"/>
      <c r="WRU38" s="733"/>
      <c r="WRV38" s="733"/>
      <c r="WRW38" s="733"/>
      <c r="WRX38" s="733"/>
      <c r="WRY38" s="733"/>
      <c r="WRZ38" s="733"/>
      <c r="WSA38" s="733"/>
      <c r="WSB38" s="733"/>
      <c r="WSC38" s="733"/>
      <c r="WSD38" s="733"/>
      <c r="WSE38" s="733"/>
      <c r="WSF38" s="733"/>
      <c r="WSG38" s="733"/>
      <c r="WSH38" s="733"/>
      <c r="WSI38" s="733"/>
      <c r="WSJ38" s="733"/>
      <c r="WSK38" s="733"/>
      <c r="WSL38" s="733"/>
      <c r="WSM38" s="733"/>
      <c r="WSN38" s="733"/>
      <c r="WSO38" s="733"/>
      <c r="WSP38" s="733"/>
      <c r="WSQ38" s="733"/>
      <c r="WSR38" s="733"/>
      <c r="WSS38" s="733"/>
      <c r="WST38" s="733"/>
      <c r="WSU38" s="733"/>
      <c r="WSV38" s="733"/>
      <c r="WSW38" s="733"/>
      <c r="WSX38" s="733"/>
      <c r="WSY38" s="733"/>
      <c r="WSZ38" s="733"/>
      <c r="WTA38" s="733"/>
      <c r="WTB38" s="733"/>
      <c r="WTC38" s="733"/>
      <c r="WTD38" s="733"/>
      <c r="WTE38" s="733"/>
      <c r="WTF38" s="733"/>
      <c r="WTG38" s="733"/>
      <c r="WTH38" s="733"/>
      <c r="WTI38" s="733"/>
      <c r="WTJ38" s="733"/>
      <c r="WTK38" s="733"/>
      <c r="WTL38" s="733"/>
      <c r="WTM38" s="733"/>
      <c r="WTN38" s="733"/>
      <c r="WTO38" s="733"/>
      <c r="WTP38" s="733"/>
      <c r="WTQ38" s="733"/>
      <c r="WTR38" s="733"/>
      <c r="WTS38" s="733"/>
      <c r="WTT38" s="733"/>
      <c r="WTU38" s="733"/>
      <c r="WTV38" s="733"/>
      <c r="WTW38" s="733"/>
      <c r="WTX38" s="733"/>
      <c r="WTY38" s="733"/>
      <c r="WTZ38" s="733"/>
      <c r="WUA38" s="733"/>
      <c r="WUB38" s="733"/>
      <c r="WUC38" s="733"/>
      <c r="WUD38" s="733"/>
      <c r="WUE38" s="733"/>
      <c r="WUF38" s="733"/>
      <c r="WUG38" s="733"/>
      <c r="WUH38" s="733"/>
      <c r="WUI38" s="733"/>
      <c r="WUJ38" s="733"/>
      <c r="WUK38" s="733"/>
      <c r="WUL38" s="733"/>
      <c r="WUM38" s="733"/>
      <c r="WUN38" s="733"/>
      <c r="WUO38" s="733"/>
      <c r="WUP38" s="733"/>
      <c r="WUQ38" s="733"/>
      <c r="WUR38" s="733"/>
      <c r="WUS38" s="733"/>
      <c r="WUT38" s="733"/>
      <c r="WUU38" s="733"/>
      <c r="WUV38" s="733"/>
      <c r="WUW38" s="733"/>
      <c r="WUX38" s="733"/>
      <c r="WUY38" s="733"/>
      <c r="WUZ38" s="733"/>
      <c r="WVA38" s="733"/>
      <c r="WVB38" s="733"/>
      <c r="WVC38" s="733"/>
      <c r="WVD38" s="733"/>
      <c r="WVE38" s="733"/>
      <c r="WVF38" s="733"/>
      <c r="WVG38" s="733"/>
      <c r="WVH38" s="733"/>
      <c r="WVI38" s="733"/>
      <c r="WVJ38" s="733"/>
      <c r="WVK38" s="733"/>
      <c r="WVL38" s="733"/>
      <c r="WVM38" s="733"/>
      <c r="WVN38" s="733"/>
      <c r="WVO38" s="733"/>
      <c r="WVP38" s="733"/>
      <c r="WVQ38" s="733"/>
      <c r="WVR38" s="733"/>
      <c r="WVS38" s="733"/>
      <c r="WVT38" s="733"/>
      <c r="WVU38" s="733"/>
      <c r="WVV38" s="733"/>
      <c r="WVW38" s="733"/>
      <c r="WVX38" s="733"/>
      <c r="WVY38" s="733"/>
      <c r="WVZ38" s="733"/>
      <c r="WWA38" s="733"/>
      <c r="WWB38" s="733"/>
      <c r="WWC38" s="733"/>
      <c r="WWD38" s="733"/>
      <c r="WWE38" s="733"/>
      <c r="WWF38" s="733"/>
      <c r="WWG38" s="733"/>
      <c r="WWH38" s="733"/>
      <c r="WWI38" s="733"/>
      <c r="WWJ38" s="733"/>
      <c r="WWK38" s="733"/>
      <c r="WWL38" s="733"/>
      <c r="WWM38" s="733"/>
      <c r="WWN38" s="733"/>
      <c r="WWO38" s="733"/>
      <c r="WWP38" s="733"/>
      <c r="WWQ38" s="733"/>
      <c r="WWR38" s="733"/>
      <c r="WWS38" s="733"/>
      <c r="WWT38" s="733"/>
      <c r="WWU38" s="733"/>
      <c r="WWV38" s="733"/>
      <c r="WWW38" s="733"/>
      <c r="WWX38" s="733"/>
      <c r="WWY38" s="733"/>
      <c r="WWZ38" s="733"/>
      <c r="WXA38" s="733"/>
      <c r="WXB38" s="733"/>
      <c r="WXC38" s="733"/>
      <c r="WXD38" s="733"/>
      <c r="WXE38" s="733"/>
      <c r="WXF38" s="733"/>
      <c r="WXG38" s="733"/>
      <c r="WXH38" s="733"/>
      <c r="WXI38" s="733"/>
      <c r="WXJ38" s="733"/>
      <c r="WXK38" s="733"/>
      <c r="WXL38" s="733"/>
      <c r="WXM38" s="733"/>
      <c r="WXN38" s="733"/>
      <c r="WXO38" s="733"/>
      <c r="WXP38" s="733"/>
      <c r="WXQ38" s="733"/>
      <c r="WXR38" s="733"/>
      <c r="WXS38" s="733"/>
      <c r="WXT38" s="733"/>
      <c r="WXU38" s="733"/>
      <c r="WXV38" s="733"/>
      <c r="WXW38" s="733"/>
      <c r="WXX38" s="733"/>
      <c r="WXY38" s="733"/>
      <c r="WXZ38" s="733"/>
      <c r="WYA38" s="733"/>
      <c r="WYB38" s="733"/>
      <c r="WYC38" s="733"/>
      <c r="WYD38" s="733"/>
      <c r="WYE38" s="733"/>
      <c r="WYF38" s="733"/>
      <c r="WYG38" s="733"/>
      <c r="WYH38" s="733"/>
      <c r="WYI38" s="733"/>
      <c r="WYJ38" s="733"/>
      <c r="WYK38" s="733"/>
      <c r="WYL38" s="733"/>
      <c r="WYM38" s="733"/>
      <c r="WYN38" s="733"/>
      <c r="WYO38" s="733"/>
      <c r="WYP38" s="733"/>
      <c r="WYQ38" s="733"/>
      <c r="WYR38" s="733"/>
      <c r="WYS38" s="733"/>
      <c r="WYT38" s="733"/>
      <c r="WYU38" s="733"/>
      <c r="WYV38" s="733"/>
      <c r="WYW38" s="733"/>
      <c r="WYX38" s="733"/>
      <c r="WYY38" s="733"/>
      <c r="WYZ38" s="733"/>
      <c r="WZA38" s="733"/>
      <c r="WZB38" s="733"/>
      <c r="WZC38" s="733"/>
      <c r="WZD38" s="733"/>
      <c r="WZE38" s="733"/>
      <c r="WZF38" s="733"/>
      <c r="WZG38" s="733"/>
      <c r="WZH38" s="733"/>
      <c r="WZI38" s="733"/>
      <c r="WZJ38" s="733"/>
      <c r="WZK38" s="733"/>
      <c r="WZL38" s="733"/>
      <c r="WZM38" s="733"/>
      <c r="WZN38" s="733"/>
      <c r="WZO38" s="733"/>
      <c r="WZP38" s="733"/>
      <c r="WZQ38" s="733"/>
      <c r="WZR38" s="733"/>
      <c r="WZS38" s="733"/>
      <c r="WZT38" s="733"/>
      <c r="WZU38" s="733"/>
      <c r="WZV38" s="733"/>
      <c r="WZW38" s="733"/>
      <c r="WZX38" s="733"/>
      <c r="WZY38" s="733"/>
      <c r="WZZ38" s="733"/>
      <c r="XAA38" s="733"/>
      <c r="XAB38" s="733"/>
      <c r="XAC38" s="733"/>
      <c r="XAD38" s="733"/>
      <c r="XAE38" s="733"/>
      <c r="XAF38" s="733"/>
      <c r="XAG38" s="733"/>
      <c r="XAH38" s="733"/>
      <c r="XAI38" s="733"/>
      <c r="XAJ38" s="733"/>
      <c r="XAK38" s="733"/>
      <c r="XAL38" s="733"/>
      <c r="XAM38" s="733"/>
      <c r="XAN38" s="733"/>
      <c r="XAO38" s="733"/>
      <c r="XAP38" s="733"/>
      <c r="XAQ38" s="733"/>
      <c r="XAR38" s="733"/>
      <c r="XAS38" s="733"/>
      <c r="XAT38" s="733"/>
      <c r="XAU38" s="733"/>
      <c r="XAV38" s="733"/>
      <c r="XAW38" s="733"/>
      <c r="XAX38" s="733"/>
      <c r="XAY38" s="733"/>
      <c r="XAZ38" s="733"/>
      <c r="XBA38" s="733"/>
      <c r="XBB38" s="733"/>
      <c r="XBC38" s="733"/>
      <c r="XBD38" s="733"/>
      <c r="XBE38" s="733"/>
      <c r="XBF38" s="733"/>
      <c r="XBG38" s="733"/>
      <c r="XBH38" s="733"/>
      <c r="XBI38" s="733"/>
      <c r="XBJ38" s="733"/>
      <c r="XBK38" s="733"/>
      <c r="XBL38" s="733"/>
      <c r="XBM38" s="733"/>
      <c r="XBN38" s="733"/>
      <c r="XBO38" s="733"/>
      <c r="XBP38" s="733"/>
      <c r="XBQ38" s="733"/>
      <c r="XBR38" s="733"/>
      <c r="XBS38" s="733"/>
      <c r="XBT38" s="733"/>
      <c r="XBU38" s="733"/>
      <c r="XBV38" s="733"/>
      <c r="XBW38" s="733"/>
      <c r="XBX38" s="733"/>
      <c r="XBY38" s="733"/>
      <c r="XBZ38" s="733"/>
      <c r="XCA38" s="733"/>
      <c r="XCB38" s="733"/>
      <c r="XCC38" s="733"/>
      <c r="XCD38" s="733"/>
      <c r="XCE38" s="733"/>
      <c r="XCF38" s="733"/>
      <c r="XCG38" s="733"/>
      <c r="XCH38" s="733"/>
      <c r="XCI38" s="733"/>
      <c r="XCJ38" s="733"/>
      <c r="XCK38" s="733"/>
      <c r="XCL38" s="733"/>
      <c r="XCM38" s="733"/>
      <c r="XCN38" s="733"/>
      <c r="XCO38" s="733"/>
      <c r="XCP38" s="733"/>
      <c r="XCQ38" s="733"/>
      <c r="XCR38" s="733"/>
      <c r="XCS38" s="733"/>
      <c r="XCT38" s="733"/>
      <c r="XCU38" s="733"/>
      <c r="XCV38" s="733"/>
      <c r="XCW38" s="733"/>
      <c r="XCX38" s="733"/>
      <c r="XCY38" s="733"/>
      <c r="XCZ38" s="733"/>
      <c r="XDA38" s="733"/>
      <c r="XDB38" s="733"/>
      <c r="XDC38" s="733"/>
      <c r="XDD38" s="733"/>
      <c r="XDE38" s="733"/>
      <c r="XDF38" s="733"/>
      <c r="XDG38" s="733"/>
      <c r="XDH38" s="733"/>
      <c r="XDI38" s="733"/>
      <c r="XDJ38" s="733"/>
      <c r="XDK38" s="733"/>
      <c r="XDL38" s="733"/>
      <c r="XDM38" s="733"/>
      <c r="XDN38" s="733"/>
      <c r="XDO38" s="733"/>
      <c r="XDP38" s="733"/>
      <c r="XDQ38" s="733"/>
      <c r="XDR38" s="733"/>
      <c r="XDS38" s="733"/>
      <c r="XDT38" s="733"/>
      <c r="XDU38" s="733"/>
      <c r="XDV38" s="733"/>
      <c r="XDW38" s="733"/>
      <c r="XDX38" s="733"/>
      <c r="XDY38" s="733"/>
      <c r="XDZ38" s="733"/>
      <c r="XEA38" s="733"/>
      <c r="XEB38" s="733"/>
      <c r="XEC38" s="733"/>
      <c r="XED38" s="733"/>
      <c r="XEE38" s="733"/>
      <c r="XEF38" s="733"/>
      <c r="XEG38" s="733"/>
      <c r="XEH38" s="733"/>
      <c r="XEI38" s="733"/>
      <c r="XEJ38" s="733"/>
      <c r="XEK38" s="733"/>
      <c r="XEL38" s="733"/>
      <c r="XEM38" s="733"/>
      <c r="XEN38" s="733"/>
      <c r="XEO38" s="733"/>
      <c r="XEP38" s="733"/>
      <c r="XEQ38" s="733"/>
      <c r="XER38" s="733"/>
      <c r="XES38" s="733"/>
      <c r="XET38" s="733"/>
      <c r="XEU38" s="733"/>
      <c r="XEV38" s="733"/>
      <c r="XEW38" s="733"/>
      <c r="XEX38" s="733"/>
      <c r="XEY38" s="733"/>
      <c r="XEZ38" s="733"/>
      <c r="XFA38" s="733"/>
      <c r="XFB38" s="733"/>
      <c r="XFC38" s="733"/>
      <c r="XFD38" s="733"/>
    </row>
    <row r="39" spans="1:16384" s="109" customFormat="1" ht="15">
      <c r="A39" s="420">
        <v>5</v>
      </c>
      <c r="B39" s="734" t="s">
        <v>26</v>
      </c>
      <c r="C39" s="734"/>
      <c r="D39" s="734"/>
      <c r="E39" s="734"/>
      <c r="F39" s="734"/>
    </row>
    <row r="40" spans="1:16384">
      <c r="A40" s="424"/>
      <c r="B40" s="161" t="s">
        <v>1057</v>
      </c>
      <c r="C40" s="424" t="s">
        <v>166</v>
      </c>
      <c r="D40" s="424" t="s">
        <v>1058</v>
      </c>
      <c r="E40" s="144">
        <f>E19+E31+E34+E37</f>
        <v>0</v>
      </c>
      <c r="F40" s="144">
        <f>F19+F31+F34+F37</f>
        <v>0</v>
      </c>
    </row>
    <row r="41" spans="1:16384">
      <c r="A41" s="739"/>
      <c r="B41" s="739"/>
      <c r="C41" s="739"/>
      <c r="D41" s="739"/>
      <c r="E41" s="739"/>
      <c r="F41" s="739"/>
    </row>
    <row r="42" spans="1:16384" hidden="1"/>
    <row r="43" spans="1:16384" hidden="1"/>
    <row r="44" spans="1:16384" hidden="1"/>
    <row r="45" spans="1:16384" hidden="1"/>
    <row r="46" spans="1:16384" hidden="1"/>
    <row r="47" spans="1:16384" hidden="1"/>
    <row r="48" spans="1:1638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sheetData>
  <sheetProtection algorithmName="SHA-512" hashValue="9lA0tvCa+N0zLi0gL7qITC8Bmk+/+hhquygy8gd1wp6DnpzdqBoBL3TONDNsWUSfWUn1QAtHsp9WH6a9GMskLA==" saltValue="yu3YPo1XNq1sGEQxHN6LVg==" spinCount="100000" sheet="1" objects="1" scenarios="1"/>
  <mergeCells count="8209">
    <mergeCell ref="A41:F41"/>
    <mergeCell ref="A5:F5"/>
    <mergeCell ref="B6:F6"/>
    <mergeCell ref="XEC38:XEH38"/>
    <mergeCell ref="XEI38:XEN38"/>
    <mergeCell ref="XEO38:XET38"/>
    <mergeCell ref="XEU38:XEZ38"/>
    <mergeCell ref="XFA38:XFD38"/>
    <mergeCell ref="XCY38:XDD38"/>
    <mergeCell ref="XDE38:XDJ38"/>
    <mergeCell ref="XDK38:XDP38"/>
    <mergeCell ref="XDQ38:XDV38"/>
    <mergeCell ref="XDW38:XEB38"/>
    <mergeCell ref="XBU38:XBZ38"/>
    <mergeCell ref="XCA38:XCF38"/>
    <mergeCell ref="XCG38:XCL38"/>
    <mergeCell ref="XCM38:XCR38"/>
    <mergeCell ref="XCS38:XCX38"/>
    <mergeCell ref="XAQ38:XAV38"/>
    <mergeCell ref="XAW38:XBB38"/>
    <mergeCell ref="XBC38:XBH38"/>
    <mergeCell ref="XBI38:XBN38"/>
    <mergeCell ref="XBO38:XBT38"/>
    <mergeCell ref="WZM38:WZR38"/>
    <mergeCell ref="WZS38:WZX38"/>
    <mergeCell ref="WZY38:XAD38"/>
    <mergeCell ref="XAE38:XAJ38"/>
    <mergeCell ref="XAK38:XAP38"/>
    <mergeCell ref="WYI38:WYN38"/>
    <mergeCell ref="WYO38:WYT38"/>
    <mergeCell ref="WYU38:WYZ38"/>
    <mergeCell ref="WZA38:WZF38"/>
    <mergeCell ref="WZG38:WZL38"/>
    <mergeCell ref="WXE38:WXJ38"/>
    <mergeCell ref="WXK38:WXP38"/>
    <mergeCell ref="WXQ38:WXV38"/>
    <mergeCell ref="WXW38:WYB38"/>
    <mergeCell ref="WYC38:WYH38"/>
    <mergeCell ref="WWA38:WWF38"/>
    <mergeCell ref="WWG38:WWL38"/>
    <mergeCell ref="WWM38:WWR38"/>
    <mergeCell ref="WWS38:WWX38"/>
    <mergeCell ref="WWY38:WXD38"/>
    <mergeCell ref="WUW38:WVB38"/>
    <mergeCell ref="WVC38:WVH38"/>
    <mergeCell ref="WVI38:WVN38"/>
    <mergeCell ref="WVO38:WVT38"/>
    <mergeCell ref="WVU38:WVZ38"/>
    <mergeCell ref="WTS38:WTX38"/>
    <mergeCell ref="WTY38:WUD38"/>
    <mergeCell ref="WUE38:WUJ38"/>
    <mergeCell ref="WUK38:WUP38"/>
    <mergeCell ref="WUQ38:WUV38"/>
    <mergeCell ref="WSO38:WST38"/>
    <mergeCell ref="WSU38:WSZ38"/>
    <mergeCell ref="WTA38:WTF38"/>
    <mergeCell ref="WTG38:WTL38"/>
    <mergeCell ref="WTM38:WTR38"/>
    <mergeCell ref="WRK38:WRP38"/>
    <mergeCell ref="WRQ38:WRV38"/>
    <mergeCell ref="WRW38:WSB38"/>
    <mergeCell ref="WSC38:WSH38"/>
    <mergeCell ref="WSI38:WSN38"/>
    <mergeCell ref="WQG38:WQL38"/>
    <mergeCell ref="WQM38:WQR38"/>
    <mergeCell ref="WQS38:WQX38"/>
    <mergeCell ref="WQY38:WRD38"/>
    <mergeCell ref="WRE38:WRJ38"/>
    <mergeCell ref="WPC38:WPH38"/>
    <mergeCell ref="WPI38:WPN38"/>
    <mergeCell ref="WPO38:WPT38"/>
    <mergeCell ref="WPU38:WPZ38"/>
    <mergeCell ref="WQA38:WQF38"/>
    <mergeCell ref="WNY38:WOD38"/>
    <mergeCell ref="WOE38:WOJ38"/>
    <mergeCell ref="WOK38:WOP38"/>
    <mergeCell ref="WOQ38:WOV38"/>
    <mergeCell ref="WOW38:WPB38"/>
    <mergeCell ref="WMU38:WMZ38"/>
    <mergeCell ref="WNA38:WNF38"/>
    <mergeCell ref="WNG38:WNL38"/>
    <mergeCell ref="WNM38:WNR38"/>
    <mergeCell ref="WNS38:WNX38"/>
    <mergeCell ref="WLQ38:WLV38"/>
    <mergeCell ref="WLW38:WMB38"/>
    <mergeCell ref="WMC38:WMH38"/>
    <mergeCell ref="WMI38:WMN38"/>
    <mergeCell ref="WMO38:WMT38"/>
    <mergeCell ref="WKM38:WKR38"/>
    <mergeCell ref="WKS38:WKX38"/>
    <mergeCell ref="WKY38:WLD38"/>
    <mergeCell ref="WLE38:WLJ38"/>
    <mergeCell ref="WLK38:WLP38"/>
    <mergeCell ref="WJI38:WJN38"/>
    <mergeCell ref="WJO38:WJT38"/>
    <mergeCell ref="WJU38:WJZ38"/>
    <mergeCell ref="WKA38:WKF38"/>
    <mergeCell ref="WKG38:WKL38"/>
    <mergeCell ref="WIE38:WIJ38"/>
    <mergeCell ref="WIK38:WIP38"/>
    <mergeCell ref="WIQ38:WIV38"/>
    <mergeCell ref="WIW38:WJB38"/>
    <mergeCell ref="WJC38:WJH38"/>
    <mergeCell ref="WHA38:WHF38"/>
    <mergeCell ref="WHG38:WHL38"/>
    <mergeCell ref="WHM38:WHR38"/>
    <mergeCell ref="WHS38:WHX38"/>
    <mergeCell ref="WHY38:WID38"/>
    <mergeCell ref="WFW38:WGB38"/>
    <mergeCell ref="WGC38:WGH38"/>
    <mergeCell ref="WGI38:WGN38"/>
    <mergeCell ref="WGO38:WGT38"/>
    <mergeCell ref="WGU38:WGZ38"/>
    <mergeCell ref="WES38:WEX38"/>
    <mergeCell ref="WEY38:WFD38"/>
    <mergeCell ref="WFE38:WFJ38"/>
    <mergeCell ref="WFK38:WFP38"/>
    <mergeCell ref="WFQ38:WFV38"/>
    <mergeCell ref="WDO38:WDT38"/>
    <mergeCell ref="WDU38:WDZ38"/>
    <mergeCell ref="WEA38:WEF38"/>
    <mergeCell ref="WEG38:WEL38"/>
    <mergeCell ref="WEM38:WER38"/>
    <mergeCell ref="WCK38:WCP38"/>
    <mergeCell ref="WCQ38:WCV38"/>
    <mergeCell ref="WCW38:WDB38"/>
    <mergeCell ref="WDC38:WDH38"/>
    <mergeCell ref="WDI38:WDN38"/>
    <mergeCell ref="WBG38:WBL38"/>
    <mergeCell ref="WBM38:WBR38"/>
    <mergeCell ref="WBS38:WBX38"/>
    <mergeCell ref="WBY38:WCD38"/>
    <mergeCell ref="WCE38:WCJ38"/>
    <mergeCell ref="WAC38:WAH38"/>
    <mergeCell ref="WAI38:WAN38"/>
    <mergeCell ref="WAO38:WAT38"/>
    <mergeCell ref="WAU38:WAZ38"/>
    <mergeCell ref="WBA38:WBF38"/>
    <mergeCell ref="VYY38:VZD38"/>
    <mergeCell ref="VZE38:VZJ38"/>
    <mergeCell ref="VZK38:VZP38"/>
    <mergeCell ref="VZQ38:VZV38"/>
    <mergeCell ref="VZW38:WAB38"/>
    <mergeCell ref="VXU38:VXZ38"/>
    <mergeCell ref="VYA38:VYF38"/>
    <mergeCell ref="VYG38:VYL38"/>
    <mergeCell ref="VYM38:VYR38"/>
    <mergeCell ref="VYS38:VYX38"/>
    <mergeCell ref="VWQ38:VWV38"/>
    <mergeCell ref="VWW38:VXB38"/>
    <mergeCell ref="VXC38:VXH38"/>
    <mergeCell ref="VXI38:VXN38"/>
    <mergeCell ref="VXO38:VXT38"/>
    <mergeCell ref="VVM38:VVR38"/>
    <mergeCell ref="VVS38:VVX38"/>
    <mergeCell ref="VVY38:VWD38"/>
    <mergeCell ref="VWE38:VWJ38"/>
    <mergeCell ref="VWK38:VWP38"/>
    <mergeCell ref="VUI38:VUN38"/>
    <mergeCell ref="VUO38:VUT38"/>
    <mergeCell ref="VUU38:VUZ38"/>
    <mergeCell ref="VVA38:VVF38"/>
    <mergeCell ref="VVG38:VVL38"/>
    <mergeCell ref="VTE38:VTJ38"/>
    <mergeCell ref="VTK38:VTP38"/>
    <mergeCell ref="VTQ38:VTV38"/>
    <mergeCell ref="VTW38:VUB38"/>
    <mergeCell ref="VUC38:VUH38"/>
    <mergeCell ref="VSA38:VSF38"/>
    <mergeCell ref="VSG38:VSL38"/>
    <mergeCell ref="VSM38:VSR38"/>
    <mergeCell ref="VSS38:VSX38"/>
    <mergeCell ref="VSY38:VTD38"/>
    <mergeCell ref="VQW38:VRB38"/>
    <mergeCell ref="VRC38:VRH38"/>
    <mergeCell ref="VRI38:VRN38"/>
    <mergeCell ref="VRO38:VRT38"/>
    <mergeCell ref="VRU38:VRZ38"/>
    <mergeCell ref="VPS38:VPX38"/>
    <mergeCell ref="VPY38:VQD38"/>
    <mergeCell ref="VQE38:VQJ38"/>
    <mergeCell ref="VQK38:VQP38"/>
    <mergeCell ref="VQQ38:VQV38"/>
    <mergeCell ref="VOO38:VOT38"/>
    <mergeCell ref="VOU38:VOZ38"/>
    <mergeCell ref="VPA38:VPF38"/>
    <mergeCell ref="VPG38:VPL38"/>
    <mergeCell ref="VPM38:VPR38"/>
    <mergeCell ref="VNK38:VNP38"/>
    <mergeCell ref="VNQ38:VNV38"/>
    <mergeCell ref="VNW38:VOB38"/>
    <mergeCell ref="VOC38:VOH38"/>
    <mergeCell ref="VOI38:VON38"/>
    <mergeCell ref="VMG38:VML38"/>
    <mergeCell ref="VMM38:VMR38"/>
    <mergeCell ref="VMS38:VMX38"/>
    <mergeCell ref="VMY38:VND38"/>
    <mergeCell ref="VNE38:VNJ38"/>
    <mergeCell ref="VLC38:VLH38"/>
    <mergeCell ref="VLI38:VLN38"/>
    <mergeCell ref="VLO38:VLT38"/>
    <mergeCell ref="VLU38:VLZ38"/>
    <mergeCell ref="VMA38:VMF38"/>
    <mergeCell ref="VJY38:VKD38"/>
    <mergeCell ref="VKE38:VKJ38"/>
    <mergeCell ref="VKK38:VKP38"/>
    <mergeCell ref="VKQ38:VKV38"/>
    <mergeCell ref="VKW38:VLB38"/>
    <mergeCell ref="VIU38:VIZ38"/>
    <mergeCell ref="VJA38:VJF38"/>
    <mergeCell ref="VJG38:VJL38"/>
    <mergeCell ref="VJM38:VJR38"/>
    <mergeCell ref="VJS38:VJX38"/>
    <mergeCell ref="VHQ38:VHV38"/>
    <mergeCell ref="VHW38:VIB38"/>
    <mergeCell ref="VIC38:VIH38"/>
    <mergeCell ref="VII38:VIN38"/>
    <mergeCell ref="VIO38:VIT38"/>
    <mergeCell ref="VGM38:VGR38"/>
    <mergeCell ref="VGS38:VGX38"/>
    <mergeCell ref="VGY38:VHD38"/>
    <mergeCell ref="VHE38:VHJ38"/>
    <mergeCell ref="VHK38:VHP38"/>
    <mergeCell ref="VFI38:VFN38"/>
    <mergeCell ref="VFO38:VFT38"/>
    <mergeCell ref="VFU38:VFZ38"/>
    <mergeCell ref="VGA38:VGF38"/>
    <mergeCell ref="VGG38:VGL38"/>
    <mergeCell ref="VEE38:VEJ38"/>
    <mergeCell ref="VEK38:VEP38"/>
    <mergeCell ref="VEQ38:VEV38"/>
    <mergeCell ref="VEW38:VFB38"/>
    <mergeCell ref="VFC38:VFH38"/>
    <mergeCell ref="VDA38:VDF38"/>
    <mergeCell ref="VDG38:VDL38"/>
    <mergeCell ref="VDM38:VDR38"/>
    <mergeCell ref="VDS38:VDX38"/>
    <mergeCell ref="VDY38:VED38"/>
    <mergeCell ref="VBW38:VCB38"/>
    <mergeCell ref="VCC38:VCH38"/>
    <mergeCell ref="VCI38:VCN38"/>
    <mergeCell ref="VCO38:VCT38"/>
    <mergeCell ref="VCU38:VCZ38"/>
    <mergeCell ref="VAS38:VAX38"/>
    <mergeCell ref="VAY38:VBD38"/>
    <mergeCell ref="VBE38:VBJ38"/>
    <mergeCell ref="VBK38:VBP38"/>
    <mergeCell ref="VBQ38:VBV38"/>
    <mergeCell ref="UZO38:UZT38"/>
    <mergeCell ref="UZU38:UZZ38"/>
    <mergeCell ref="VAA38:VAF38"/>
    <mergeCell ref="VAG38:VAL38"/>
    <mergeCell ref="VAM38:VAR38"/>
    <mergeCell ref="UYK38:UYP38"/>
    <mergeCell ref="UYQ38:UYV38"/>
    <mergeCell ref="UYW38:UZB38"/>
    <mergeCell ref="UZC38:UZH38"/>
    <mergeCell ref="UZI38:UZN38"/>
    <mergeCell ref="UXG38:UXL38"/>
    <mergeCell ref="UXM38:UXR38"/>
    <mergeCell ref="UXS38:UXX38"/>
    <mergeCell ref="UXY38:UYD38"/>
    <mergeCell ref="UYE38:UYJ38"/>
    <mergeCell ref="UWC38:UWH38"/>
    <mergeCell ref="UWI38:UWN38"/>
    <mergeCell ref="UWO38:UWT38"/>
    <mergeCell ref="UWU38:UWZ38"/>
    <mergeCell ref="UXA38:UXF38"/>
    <mergeCell ref="UUY38:UVD38"/>
    <mergeCell ref="UVE38:UVJ38"/>
    <mergeCell ref="UVK38:UVP38"/>
    <mergeCell ref="UVQ38:UVV38"/>
    <mergeCell ref="UVW38:UWB38"/>
    <mergeCell ref="UTU38:UTZ38"/>
    <mergeCell ref="UUA38:UUF38"/>
    <mergeCell ref="UUG38:UUL38"/>
    <mergeCell ref="UUM38:UUR38"/>
    <mergeCell ref="UUS38:UUX38"/>
    <mergeCell ref="USQ38:USV38"/>
    <mergeCell ref="USW38:UTB38"/>
    <mergeCell ref="UTC38:UTH38"/>
    <mergeCell ref="UTI38:UTN38"/>
    <mergeCell ref="UTO38:UTT38"/>
    <mergeCell ref="URM38:URR38"/>
    <mergeCell ref="URS38:URX38"/>
    <mergeCell ref="URY38:USD38"/>
    <mergeCell ref="USE38:USJ38"/>
    <mergeCell ref="USK38:USP38"/>
    <mergeCell ref="UQI38:UQN38"/>
    <mergeCell ref="UQO38:UQT38"/>
    <mergeCell ref="UQU38:UQZ38"/>
    <mergeCell ref="URA38:URF38"/>
    <mergeCell ref="URG38:URL38"/>
    <mergeCell ref="UPE38:UPJ38"/>
    <mergeCell ref="UPK38:UPP38"/>
    <mergeCell ref="UPQ38:UPV38"/>
    <mergeCell ref="UPW38:UQB38"/>
    <mergeCell ref="UQC38:UQH38"/>
    <mergeCell ref="UOA38:UOF38"/>
    <mergeCell ref="UOG38:UOL38"/>
    <mergeCell ref="UOM38:UOR38"/>
    <mergeCell ref="UOS38:UOX38"/>
    <mergeCell ref="UOY38:UPD38"/>
    <mergeCell ref="UMW38:UNB38"/>
    <mergeCell ref="UNC38:UNH38"/>
    <mergeCell ref="UNI38:UNN38"/>
    <mergeCell ref="UNO38:UNT38"/>
    <mergeCell ref="UNU38:UNZ38"/>
    <mergeCell ref="ULS38:ULX38"/>
    <mergeCell ref="ULY38:UMD38"/>
    <mergeCell ref="UME38:UMJ38"/>
    <mergeCell ref="UMK38:UMP38"/>
    <mergeCell ref="UMQ38:UMV38"/>
    <mergeCell ref="UKO38:UKT38"/>
    <mergeCell ref="UKU38:UKZ38"/>
    <mergeCell ref="ULA38:ULF38"/>
    <mergeCell ref="ULG38:ULL38"/>
    <mergeCell ref="ULM38:ULR38"/>
    <mergeCell ref="UJK38:UJP38"/>
    <mergeCell ref="UJQ38:UJV38"/>
    <mergeCell ref="UJW38:UKB38"/>
    <mergeCell ref="UKC38:UKH38"/>
    <mergeCell ref="UKI38:UKN38"/>
    <mergeCell ref="UIG38:UIL38"/>
    <mergeCell ref="UIM38:UIR38"/>
    <mergeCell ref="UIS38:UIX38"/>
    <mergeCell ref="UIY38:UJD38"/>
    <mergeCell ref="UJE38:UJJ38"/>
    <mergeCell ref="UHC38:UHH38"/>
    <mergeCell ref="UHI38:UHN38"/>
    <mergeCell ref="UHO38:UHT38"/>
    <mergeCell ref="UHU38:UHZ38"/>
    <mergeCell ref="UIA38:UIF38"/>
    <mergeCell ref="UFY38:UGD38"/>
    <mergeCell ref="UGE38:UGJ38"/>
    <mergeCell ref="UGK38:UGP38"/>
    <mergeCell ref="UGQ38:UGV38"/>
    <mergeCell ref="UGW38:UHB38"/>
    <mergeCell ref="UEU38:UEZ38"/>
    <mergeCell ref="UFA38:UFF38"/>
    <mergeCell ref="UFG38:UFL38"/>
    <mergeCell ref="UFM38:UFR38"/>
    <mergeCell ref="UFS38:UFX38"/>
    <mergeCell ref="UDQ38:UDV38"/>
    <mergeCell ref="UDW38:UEB38"/>
    <mergeCell ref="UEC38:UEH38"/>
    <mergeCell ref="UEI38:UEN38"/>
    <mergeCell ref="UEO38:UET38"/>
    <mergeCell ref="UCM38:UCR38"/>
    <mergeCell ref="UCS38:UCX38"/>
    <mergeCell ref="UCY38:UDD38"/>
    <mergeCell ref="UDE38:UDJ38"/>
    <mergeCell ref="UDK38:UDP38"/>
    <mergeCell ref="UBI38:UBN38"/>
    <mergeCell ref="UBO38:UBT38"/>
    <mergeCell ref="UBU38:UBZ38"/>
    <mergeCell ref="UCA38:UCF38"/>
    <mergeCell ref="UCG38:UCL38"/>
    <mergeCell ref="UAE38:UAJ38"/>
    <mergeCell ref="UAK38:UAP38"/>
    <mergeCell ref="UAQ38:UAV38"/>
    <mergeCell ref="UAW38:UBB38"/>
    <mergeCell ref="UBC38:UBH38"/>
    <mergeCell ref="TZA38:TZF38"/>
    <mergeCell ref="TZG38:TZL38"/>
    <mergeCell ref="TZM38:TZR38"/>
    <mergeCell ref="TZS38:TZX38"/>
    <mergeCell ref="TZY38:UAD38"/>
    <mergeCell ref="TXW38:TYB38"/>
    <mergeCell ref="TYC38:TYH38"/>
    <mergeCell ref="TYI38:TYN38"/>
    <mergeCell ref="TYO38:TYT38"/>
    <mergeCell ref="TYU38:TYZ38"/>
    <mergeCell ref="TWS38:TWX38"/>
    <mergeCell ref="TWY38:TXD38"/>
    <mergeCell ref="TXE38:TXJ38"/>
    <mergeCell ref="TXK38:TXP38"/>
    <mergeCell ref="TXQ38:TXV38"/>
    <mergeCell ref="TVO38:TVT38"/>
    <mergeCell ref="TVU38:TVZ38"/>
    <mergeCell ref="TWA38:TWF38"/>
    <mergeCell ref="TWG38:TWL38"/>
    <mergeCell ref="TWM38:TWR38"/>
    <mergeCell ref="TUK38:TUP38"/>
    <mergeCell ref="TUQ38:TUV38"/>
    <mergeCell ref="TUW38:TVB38"/>
    <mergeCell ref="TVC38:TVH38"/>
    <mergeCell ref="TVI38:TVN38"/>
    <mergeCell ref="TTG38:TTL38"/>
    <mergeCell ref="TTM38:TTR38"/>
    <mergeCell ref="TTS38:TTX38"/>
    <mergeCell ref="TTY38:TUD38"/>
    <mergeCell ref="TUE38:TUJ38"/>
    <mergeCell ref="TSC38:TSH38"/>
    <mergeCell ref="TSI38:TSN38"/>
    <mergeCell ref="TSO38:TST38"/>
    <mergeCell ref="TSU38:TSZ38"/>
    <mergeCell ref="TTA38:TTF38"/>
    <mergeCell ref="TQY38:TRD38"/>
    <mergeCell ref="TRE38:TRJ38"/>
    <mergeCell ref="TRK38:TRP38"/>
    <mergeCell ref="TRQ38:TRV38"/>
    <mergeCell ref="TRW38:TSB38"/>
    <mergeCell ref="TPU38:TPZ38"/>
    <mergeCell ref="TQA38:TQF38"/>
    <mergeCell ref="TQG38:TQL38"/>
    <mergeCell ref="TQM38:TQR38"/>
    <mergeCell ref="TQS38:TQX38"/>
    <mergeCell ref="TOQ38:TOV38"/>
    <mergeCell ref="TOW38:TPB38"/>
    <mergeCell ref="TPC38:TPH38"/>
    <mergeCell ref="TPI38:TPN38"/>
    <mergeCell ref="TPO38:TPT38"/>
    <mergeCell ref="TNM38:TNR38"/>
    <mergeCell ref="TNS38:TNX38"/>
    <mergeCell ref="TNY38:TOD38"/>
    <mergeCell ref="TOE38:TOJ38"/>
    <mergeCell ref="TOK38:TOP38"/>
    <mergeCell ref="TMI38:TMN38"/>
    <mergeCell ref="TMO38:TMT38"/>
    <mergeCell ref="TMU38:TMZ38"/>
    <mergeCell ref="TNA38:TNF38"/>
    <mergeCell ref="TNG38:TNL38"/>
    <mergeCell ref="TLE38:TLJ38"/>
    <mergeCell ref="TLK38:TLP38"/>
    <mergeCell ref="TLQ38:TLV38"/>
    <mergeCell ref="TLW38:TMB38"/>
    <mergeCell ref="TMC38:TMH38"/>
    <mergeCell ref="TKA38:TKF38"/>
    <mergeCell ref="TKG38:TKL38"/>
    <mergeCell ref="TKM38:TKR38"/>
    <mergeCell ref="TKS38:TKX38"/>
    <mergeCell ref="TKY38:TLD38"/>
    <mergeCell ref="TIW38:TJB38"/>
    <mergeCell ref="TJC38:TJH38"/>
    <mergeCell ref="TJI38:TJN38"/>
    <mergeCell ref="TJO38:TJT38"/>
    <mergeCell ref="TJU38:TJZ38"/>
    <mergeCell ref="THS38:THX38"/>
    <mergeCell ref="THY38:TID38"/>
    <mergeCell ref="TIE38:TIJ38"/>
    <mergeCell ref="TIK38:TIP38"/>
    <mergeCell ref="TIQ38:TIV38"/>
    <mergeCell ref="TGO38:TGT38"/>
    <mergeCell ref="TGU38:TGZ38"/>
    <mergeCell ref="THA38:THF38"/>
    <mergeCell ref="THG38:THL38"/>
    <mergeCell ref="THM38:THR38"/>
    <mergeCell ref="TFK38:TFP38"/>
    <mergeCell ref="TFQ38:TFV38"/>
    <mergeCell ref="TFW38:TGB38"/>
    <mergeCell ref="TGC38:TGH38"/>
    <mergeCell ref="TGI38:TGN38"/>
    <mergeCell ref="TEG38:TEL38"/>
    <mergeCell ref="TEM38:TER38"/>
    <mergeCell ref="TES38:TEX38"/>
    <mergeCell ref="TEY38:TFD38"/>
    <mergeCell ref="TFE38:TFJ38"/>
    <mergeCell ref="TDC38:TDH38"/>
    <mergeCell ref="TDI38:TDN38"/>
    <mergeCell ref="TDO38:TDT38"/>
    <mergeCell ref="TDU38:TDZ38"/>
    <mergeCell ref="TEA38:TEF38"/>
    <mergeCell ref="TBY38:TCD38"/>
    <mergeCell ref="TCE38:TCJ38"/>
    <mergeCell ref="TCK38:TCP38"/>
    <mergeCell ref="TCQ38:TCV38"/>
    <mergeCell ref="TCW38:TDB38"/>
    <mergeCell ref="TAU38:TAZ38"/>
    <mergeCell ref="TBA38:TBF38"/>
    <mergeCell ref="TBG38:TBL38"/>
    <mergeCell ref="TBM38:TBR38"/>
    <mergeCell ref="TBS38:TBX38"/>
    <mergeCell ref="SZQ38:SZV38"/>
    <mergeCell ref="SZW38:TAB38"/>
    <mergeCell ref="TAC38:TAH38"/>
    <mergeCell ref="TAI38:TAN38"/>
    <mergeCell ref="TAO38:TAT38"/>
    <mergeCell ref="SYM38:SYR38"/>
    <mergeCell ref="SYS38:SYX38"/>
    <mergeCell ref="SYY38:SZD38"/>
    <mergeCell ref="SZE38:SZJ38"/>
    <mergeCell ref="SZK38:SZP38"/>
    <mergeCell ref="SXI38:SXN38"/>
    <mergeCell ref="SXO38:SXT38"/>
    <mergeCell ref="SXU38:SXZ38"/>
    <mergeCell ref="SYA38:SYF38"/>
    <mergeCell ref="SYG38:SYL38"/>
    <mergeCell ref="SWE38:SWJ38"/>
    <mergeCell ref="SWK38:SWP38"/>
    <mergeCell ref="SWQ38:SWV38"/>
    <mergeCell ref="SWW38:SXB38"/>
    <mergeCell ref="SXC38:SXH38"/>
    <mergeCell ref="SVA38:SVF38"/>
    <mergeCell ref="SVG38:SVL38"/>
    <mergeCell ref="SVM38:SVR38"/>
    <mergeCell ref="SVS38:SVX38"/>
    <mergeCell ref="SVY38:SWD38"/>
    <mergeCell ref="STW38:SUB38"/>
    <mergeCell ref="SUC38:SUH38"/>
    <mergeCell ref="SUI38:SUN38"/>
    <mergeCell ref="SUO38:SUT38"/>
    <mergeCell ref="SUU38:SUZ38"/>
    <mergeCell ref="SSS38:SSX38"/>
    <mergeCell ref="SSY38:STD38"/>
    <mergeCell ref="STE38:STJ38"/>
    <mergeCell ref="STK38:STP38"/>
    <mergeCell ref="STQ38:STV38"/>
    <mergeCell ref="SRO38:SRT38"/>
    <mergeCell ref="SRU38:SRZ38"/>
    <mergeCell ref="SSA38:SSF38"/>
    <mergeCell ref="SSG38:SSL38"/>
    <mergeCell ref="SSM38:SSR38"/>
    <mergeCell ref="SQK38:SQP38"/>
    <mergeCell ref="SQQ38:SQV38"/>
    <mergeCell ref="SQW38:SRB38"/>
    <mergeCell ref="SRC38:SRH38"/>
    <mergeCell ref="SRI38:SRN38"/>
    <mergeCell ref="SPG38:SPL38"/>
    <mergeCell ref="SPM38:SPR38"/>
    <mergeCell ref="SPS38:SPX38"/>
    <mergeCell ref="SPY38:SQD38"/>
    <mergeCell ref="SQE38:SQJ38"/>
    <mergeCell ref="SOC38:SOH38"/>
    <mergeCell ref="SOI38:SON38"/>
    <mergeCell ref="SOO38:SOT38"/>
    <mergeCell ref="SOU38:SOZ38"/>
    <mergeCell ref="SPA38:SPF38"/>
    <mergeCell ref="SMY38:SND38"/>
    <mergeCell ref="SNE38:SNJ38"/>
    <mergeCell ref="SNK38:SNP38"/>
    <mergeCell ref="SNQ38:SNV38"/>
    <mergeCell ref="SNW38:SOB38"/>
    <mergeCell ref="SLU38:SLZ38"/>
    <mergeCell ref="SMA38:SMF38"/>
    <mergeCell ref="SMG38:SML38"/>
    <mergeCell ref="SMM38:SMR38"/>
    <mergeCell ref="SMS38:SMX38"/>
    <mergeCell ref="SKQ38:SKV38"/>
    <mergeCell ref="SKW38:SLB38"/>
    <mergeCell ref="SLC38:SLH38"/>
    <mergeCell ref="SLI38:SLN38"/>
    <mergeCell ref="SLO38:SLT38"/>
    <mergeCell ref="SJM38:SJR38"/>
    <mergeCell ref="SJS38:SJX38"/>
    <mergeCell ref="SJY38:SKD38"/>
    <mergeCell ref="SKE38:SKJ38"/>
    <mergeCell ref="SKK38:SKP38"/>
    <mergeCell ref="SII38:SIN38"/>
    <mergeCell ref="SIO38:SIT38"/>
    <mergeCell ref="SIU38:SIZ38"/>
    <mergeCell ref="SJA38:SJF38"/>
    <mergeCell ref="SJG38:SJL38"/>
    <mergeCell ref="SHE38:SHJ38"/>
    <mergeCell ref="SHK38:SHP38"/>
    <mergeCell ref="SHQ38:SHV38"/>
    <mergeCell ref="SHW38:SIB38"/>
    <mergeCell ref="SIC38:SIH38"/>
    <mergeCell ref="SGA38:SGF38"/>
    <mergeCell ref="SGG38:SGL38"/>
    <mergeCell ref="SGM38:SGR38"/>
    <mergeCell ref="SGS38:SGX38"/>
    <mergeCell ref="SGY38:SHD38"/>
    <mergeCell ref="SEW38:SFB38"/>
    <mergeCell ref="SFC38:SFH38"/>
    <mergeCell ref="SFI38:SFN38"/>
    <mergeCell ref="SFO38:SFT38"/>
    <mergeCell ref="SFU38:SFZ38"/>
    <mergeCell ref="SDS38:SDX38"/>
    <mergeCell ref="SDY38:SED38"/>
    <mergeCell ref="SEE38:SEJ38"/>
    <mergeCell ref="SEK38:SEP38"/>
    <mergeCell ref="SEQ38:SEV38"/>
    <mergeCell ref="SCO38:SCT38"/>
    <mergeCell ref="SCU38:SCZ38"/>
    <mergeCell ref="SDA38:SDF38"/>
    <mergeCell ref="SDG38:SDL38"/>
    <mergeCell ref="SDM38:SDR38"/>
    <mergeCell ref="SBK38:SBP38"/>
    <mergeCell ref="SBQ38:SBV38"/>
    <mergeCell ref="SBW38:SCB38"/>
    <mergeCell ref="SCC38:SCH38"/>
    <mergeCell ref="SCI38:SCN38"/>
    <mergeCell ref="SAG38:SAL38"/>
    <mergeCell ref="SAM38:SAR38"/>
    <mergeCell ref="SAS38:SAX38"/>
    <mergeCell ref="SAY38:SBD38"/>
    <mergeCell ref="SBE38:SBJ38"/>
    <mergeCell ref="RZC38:RZH38"/>
    <mergeCell ref="RZI38:RZN38"/>
    <mergeCell ref="RZO38:RZT38"/>
    <mergeCell ref="RZU38:RZZ38"/>
    <mergeCell ref="SAA38:SAF38"/>
    <mergeCell ref="RXY38:RYD38"/>
    <mergeCell ref="RYE38:RYJ38"/>
    <mergeCell ref="RYK38:RYP38"/>
    <mergeCell ref="RYQ38:RYV38"/>
    <mergeCell ref="RYW38:RZB38"/>
    <mergeCell ref="RWU38:RWZ38"/>
    <mergeCell ref="RXA38:RXF38"/>
    <mergeCell ref="RXG38:RXL38"/>
    <mergeCell ref="RXM38:RXR38"/>
    <mergeCell ref="RXS38:RXX38"/>
    <mergeCell ref="RVQ38:RVV38"/>
    <mergeCell ref="RVW38:RWB38"/>
    <mergeCell ref="RWC38:RWH38"/>
    <mergeCell ref="RWI38:RWN38"/>
    <mergeCell ref="RWO38:RWT38"/>
    <mergeCell ref="RUM38:RUR38"/>
    <mergeCell ref="RUS38:RUX38"/>
    <mergeCell ref="RUY38:RVD38"/>
    <mergeCell ref="RVE38:RVJ38"/>
    <mergeCell ref="RVK38:RVP38"/>
    <mergeCell ref="RTI38:RTN38"/>
    <mergeCell ref="RTO38:RTT38"/>
    <mergeCell ref="RTU38:RTZ38"/>
    <mergeCell ref="RUA38:RUF38"/>
    <mergeCell ref="RUG38:RUL38"/>
    <mergeCell ref="RSE38:RSJ38"/>
    <mergeCell ref="RSK38:RSP38"/>
    <mergeCell ref="RSQ38:RSV38"/>
    <mergeCell ref="RSW38:RTB38"/>
    <mergeCell ref="RTC38:RTH38"/>
    <mergeCell ref="RRA38:RRF38"/>
    <mergeCell ref="RRG38:RRL38"/>
    <mergeCell ref="RRM38:RRR38"/>
    <mergeCell ref="RRS38:RRX38"/>
    <mergeCell ref="RRY38:RSD38"/>
    <mergeCell ref="RPW38:RQB38"/>
    <mergeCell ref="RQC38:RQH38"/>
    <mergeCell ref="RQI38:RQN38"/>
    <mergeCell ref="RQO38:RQT38"/>
    <mergeCell ref="RQU38:RQZ38"/>
    <mergeCell ref="ROS38:ROX38"/>
    <mergeCell ref="ROY38:RPD38"/>
    <mergeCell ref="RPE38:RPJ38"/>
    <mergeCell ref="RPK38:RPP38"/>
    <mergeCell ref="RPQ38:RPV38"/>
    <mergeCell ref="RNO38:RNT38"/>
    <mergeCell ref="RNU38:RNZ38"/>
    <mergeCell ref="ROA38:ROF38"/>
    <mergeCell ref="ROG38:ROL38"/>
    <mergeCell ref="ROM38:ROR38"/>
    <mergeCell ref="RMK38:RMP38"/>
    <mergeCell ref="RMQ38:RMV38"/>
    <mergeCell ref="RMW38:RNB38"/>
    <mergeCell ref="RNC38:RNH38"/>
    <mergeCell ref="RNI38:RNN38"/>
    <mergeCell ref="RLG38:RLL38"/>
    <mergeCell ref="RLM38:RLR38"/>
    <mergeCell ref="RLS38:RLX38"/>
    <mergeCell ref="RLY38:RMD38"/>
    <mergeCell ref="RME38:RMJ38"/>
    <mergeCell ref="RKC38:RKH38"/>
    <mergeCell ref="RKI38:RKN38"/>
    <mergeCell ref="RKO38:RKT38"/>
    <mergeCell ref="RKU38:RKZ38"/>
    <mergeCell ref="RLA38:RLF38"/>
    <mergeCell ref="RIY38:RJD38"/>
    <mergeCell ref="RJE38:RJJ38"/>
    <mergeCell ref="RJK38:RJP38"/>
    <mergeCell ref="RJQ38:RJV38"/>
    <mergeCell ref="RJW38:RKB38"/>
    <mergeCell ref="RHU38:RHZ38"/>
    <mergeCell ref="RIA38:RIF38"/>
    <mergeCell ref="RIG38:RIL38"/>
    <mergeCell ref="RIM38:RIR38"/>
    <mergeCell ref="RIS38:RIX38"/>
    <mergeCell ref="RGQ38:RGV38"/>
    <mergeCell ref="RGW38:RHB38"/>
    <mergeCell ref="RHC38:RHH38"/>
    <mergeCell ref="RHI38:RHN38"/>
    <mergeCell ref="RHO38:RHT38"/>
    <mergeCell ref="RFM38:RFR38"/>
    <mergeCell ref="RFS38:RFX38"/>
    <mergeCell ref="RFY38:RGD38"/>
    <mergeCell ref="RGE38:RGJ38"/>
    <mergeCell ref="RGK38:RGP38"/>
    <mergeCell ref="REI38:REN38"/>
    <mergeCell ref="REO38:RET38"/>
    <mergeCell ref="REU38:REZ38"/>
    <mergeCell ref="RFA38:RFF38"/>
    <mergeCell ref="RFG38:RFL38"/>
    <mergeCell ref="RDE38:RDJ38"/>
    <mergeCell ref="RDK38:RDP38"/>
    <mergeCell ref="RDQ38:RDV38"/>
    <mergeCell ref="RDW38:REB38"/>
    <mergeCell ref="REC38:REH38"/>
    <mergeCell ref="RCA38:RCF38"/>
    <mergeCell ref="RCG38:RCL38"/>
    <mergeCell ref="RCM38:RCR38"/>
    <mergeCell ref="RCS38:RCX38"/>
    <mergeCell ref="RCY38:RDD38"/>
    <mergeCell ref="RAW38:RBB38"/>
    <mergeCell ref="RBC38:RBH38"/>
    <mergeCell ref="RBI38:RBN38"/>
    <mergeCell ref="RBO38:RBT38"/>
    <mergeCell ref="RBU38:RBZ38"/>
    <mergeCell ref="QZS38:QZX38"/>
    <mergeCell ref="QZY38:RAD38"/>
    <mergeCell ref="RAE38:RAJ38"/>
    <mergeCell ref="RAK38:RAP38"/>
    <mergeCell ref="RAQ38:RAV38"/>
    <mergeCell ref="QYO38:QYT38"/>
    <mergeCell ref="QYU38:QYZ38"/>
    <mergeCell ref="QZA38:QZF38"/>
    <mergeCell ref="QZG38:QZL38"/>
    <mergeCell ref="QZM38:QZR38"/>
    <mergeCell ref="QXK38:QXP38"/>
    <mergeCell ref="QXQ38:QXV38"/>
    <mergeCell ref="QXW38:QYB38"/>
    <mergeCell ref="QYC38:QYH38"/>
    <mergeCell ref="QYI38:QYN38"/>
    <mergeCell ref="QWG38:QWL38"/>
    <mergeCell ref="QWM38:QWR38"/>
    <mergeCell ref="QWS38:QWX38"/>
    <mergeCell ref="QWY38:QXD38"/>
    <mergeCell ref="QXE38:QXJ38"/>
    <mergeCell ref="QVC38:QVH38"/>
    <mergeCell ref="QVI38:QVN38"/>
    <mergeCell ref="QVO38:QVT38"/>
    <mergeCell ref="QVU38:QVZ38"/>
    <mergeCell ref="QWA38:QWF38"/>
    <mergeCell ref="QTY38:QUD38"/>
    <mergeCell ref="QUE38:QUJ38"/>
    <mergeCell ref="QUK38:QUP38"/>
    <mergeCell ref="QUQ38:QUV38"/>
    <mergeCell ref="QUW38:QVB38"/>
    <mergeCell ref="QSU38:QSZ38"/>
    <mergeCell ref="QTA38:QTF38"/>
    <mergeCell ref="QTG38:QTL38"/>
    <mergeCell ref="QTM38:QTR38"/>
    <mergeCell ref="QTS38:QTX38"/>
    <mergeCell ref="QRQ38:QRV38"/>
    <mergeCell ref="QRW38:QSB38"/>
    <mergeCell ref="QSC38:QSH38"/>
    <mergeCell ref="QSI38:QSN38"/>
    <mergeCell ref="QSO38:QST38"/>
    <mergeCell ref="QQM38:QQR38"/>
    <mergeCell ref="QQS38:QQX38"/>
    <mergeCell ref="QQY38:QRD38"/>
    <mergeCell ref="QRE38:QRJ38"/>
    <mergeCell ref="QRK38:QRP38"/>
    <mergeCell ref="QPI38:QPN38"/>
    <mergeCell ref="QPO38:QPT38"/>
    <mergeCell ref="QPU38:QPZ38"/>
    <mergeCell ref="QQA38:QQF38"/>
    <mergeCell ref="QQG38:QQL38"/>
    <mergeCell ref="QOE38:QOJ38"/>
    <mergeCell ref="QOK38:QOP38"/>
    <mergeCell ref="QOQ38:QOV38"/>
    <mergeCell ref="QOW38:QPB38"/>
    <mergeCell ref="QPC38:QPH38"/>
    <mergeCell ref="QNA38:QNF38"/>
    <mergeCell ref="QNG38:QNL38"/>
    <mergeCell ref="QNM38:QNR38"/>
    <mergeCell ref="QNS38:QNX38"/>
    <mergeCell ref="QNY38:QOD38"/>
    <mergeCell ref="QLW38:QMB38"/>
    <mergeCell ref="QMC38:QMH38"/>
    <mergeCell ref="QMI38:QMN38"/>
    <mergeCell ref="QMO38:QMT38"/>
    <mergeCell ref="QMU38:QMZ38"/>
    <mergeCell ref="QKS38:QKX38"/>
    <mergeCell ref="QKY38:QLD38"/>
    <mergeCell ref="QLE38:QLJ38"/>
    <mergeCell ref="QLK38:QLP38"/>
    <mergeCell ref="QLQ38:QLV38"/>
    <mergeCell ref="QJO38:QJT38"/>
    <mergeCell ref="QJU38:QJZ38"/>
    <mergeCell ref="QKA38:QKF38"/>
    <mergeCell ref="QKG38:QKL38"/>
    <mergeCell ref="QKM38:QKR38"/>
    <mergeCell ref="QIK38:QIP38"/>
    <mergeCell ref="QIQ38:QIV38"/>
    <mergeCell ref="QIW38:QJB38"/>
    <mergeCell ref="QJC38:QJH38"/>
    <mergeCell ref="QJI38:QJN38"/>
    <mergeCell ref="QHG38:QHL38"/>
    <mergeCell ref="QHM38:QHR38"/>
    <mergeCell ref="QHS38:QHX38"/>
    <mergeCell ref="QHY38:QID38"/>
    <mergeCell ref="QIE38:QIJ38"/>
    <mergeCell ref="QGC38:QGH38"/>
    <mergeCell ref="QGI38:QGN38"/>
    <mergeCell ref="QGO38:QGT38"/>
    <mergeCell ref="QGU38:QGZ38"/>
    <mergeCell ref="QHA38:QHF38"/>
    <mergeCell ref="QEY38:QFD38"/>
    <mergeCell ref="QFE38:QFJ38"/>
    <mergeCell ref="QFK38:QFP38"/>
    <mergeCell ref="QFQ38:QFV38"/>
    <mergeCell ref="QFW38:QGB38"/>
    <mergeCell ref="QDU38:QDZ38"/>
    <mergeCell ref="QEA38:QEF38"/>
    <mergeCell ref="QEG38:QEL38"/>
    <mergeCell ref="QEM38:QER38"/>
    <mergeCell ref="QES38:QEX38"/>
    <mergeCell ref="QCQ38:QCV38"/>
    <mergeCell ref="QCW38:QDB38"/>
    <mergeCell ref="QDC38:QDH38"/>
    <mergeCell ref="QDI38:QDN38"/>
    <mergeCell ref="QDO38:QDT38"/>
    <mergeCell ref="QBM38:QBR38"/>
    <mergeCell ref="QBS38:QBX38"/>
    <mergeCell ref="QBY38:QCD38"/>
    <mergeCell ref="QCE38:QCJ38"/>
    <mergeCell ref="QCK38:QCP38"/>
    <mergeCell ref="QAI38:QAN38"/>
    <mergeCell ref="QAO38:QAT38"/>
    <mergeCell ref="QAU38:QAZ38"/>
    <mergeCell ref="QBA38:QBF38"/>
    <mergeCell ref="QBG38:QBL38"/>
    <mergeCell ref="PZE38:PZJ38"/>
    <mergeCell ref="PZK38:PZP38"/>
    <mergeCell ref="PZQ38:PZV38"/>
    <mergeCell ref="PZW38:QAB38"/>
    <mergeCell ref="QAC38:QAH38"/>
    <mergeCell ref="PYA38:PYF38"/>
    <mergeCell ref="PYG38:PYL38"/>
    <mergeCell ref="PYM38:PYR38"/>
    <mergeCell ref="PYS38:PYX38"/>
    <mergeCell ref="PYY38:PZD38"/>
    <mergeCell ref="PWW38:PXB38"/>
    <mergeCell ref="PXC38:PXH38"/>
    <mergeCell ref="PXI38:PXN38"/>
    <mergeCell ref="PXO38:PXT38"/>
    <mergeCell ref="PXU38:PXZ38"/>
    <mergeCell ref="PVS38:PVX38"/>
    <mergeCell ref="PVY38:PWD38"/>
    <mergeCell ref="PWE38:PWJ38"/>
    <mergeCell ref="PWK38:PWP38"/>
    <mergeCell ref="PWQ38:PWV38"/>
    <mergeCell ref="PUO38:PUT38"/>
    <mergeCell ref="PUU38:PUZ38"/>
    <mergeCell ref="PVA38:PVF38"/>
    <mergeCell ref="PVG38:PVL38"/>
    <mergeCell ref="PVM38:PVR38"/>
    <mergeCell ref="PTK38:PTP38"/>
    <mergeCell ref="PTQ38:PTV38"/>
    <mergeCell ref="PTW38:PUB38"/>
    <mergeCell ref="PUC38:PUH38"/>
    <mergeCell ref="PUI38:PUN38"/>
    <mergeCell ref="PSG38:PSL38"/>
    <mergeCell ref="PSM38:PSR38"/>
    <mergeCell ref="PSS38:PSX38"/>
    <mergeCell ref="PSY38:PTD38"/>
    <mergeCell ref="PTE38:PTJ38"/>
    <mergeCell ref="PRC38:PRH38"/>
    <mergeCell ref="PRI38:PRN38"/>
    <mergeCell ref="PRO38:PRT38"/>
    <mergeCell ref="PRU38:PRZ38"/>
    <mergeCell ref="PSA38:PSF38"/>
    <mergeCell ref="PPY38:PQD38"/>
    <mergeCell ref="PQE38:PQJ38"/>
    <mergeCell ref="PQK38:PQP38"/>
    <mergeCell ref="PQQ38:PQV38"/>
    <mergeCell ref="PQW38:PRB38"/>
    <mergeCell ref="POU38:POZ38"/>
    <mergeCell ref="PPA38:PPF38"/>
    <mergeCell ref="PPG38:PPL38"/>
    <mergeCell ref="PPM38:PPR38"/>
    <mergeCell ref="PPS38:PPX38"/>
    <mergeCell ref="PNQ38:PNV38"/>
    <mergeCell ref="PNW38:POB38"/>
    <mergeCell ref="POC38:POH38"/>
    <mergeCell ref="POI38:PON38"/>
    <mergeCell ref="POO38:POT38"/>
    <mergeCell ref="PMM38:PMR38"/>
    <mergeCell ref="PMS38:PMX38"/>
    <mergeCell ref="PMY38:PND38"/>
    <mergeCell ref="PNE38:PNJ38"/>
    <mergeCell ref="PNK38:PNP38"/>
    <mergeCell ref="PLI38:PLN38"/>
    <mergeCell ref="PLO38:PLT38"/>
    <mergeCell ref="PLU38:PLZ38"/>
    <mergeCell ref="PMA38:PMF38"/>
    <mergeCell ref="PMG38:PML38"/>
    <mergeCell ref="PKE38:PKJ38"/>
    <mergeCell ref="PKK38:PKP38"/>
    <mergeCell ref="PKQ38:PKV38"/>
    <mergeCell ref="PKW38:PLB38"/>
    <mergeCell ref="PLC38:PLH38"/>
    <mergeCell ref="PJA38:PJF38"/>
    <mergeCell ref="PJG38:PJL38"/>
    <mergeCell ref="PJM38:PJR38"/>
    <mergeCell ref="PJS38:PJX38"/>
    <mergeCell ref="PJY38:PKD38"/>
    <mergeCell ref="PHW38:PIB38"/>
    <mergeCell ref="PIC38:PIH38"/>
    <mergeCell ref="PII38:PIN38"/>
    <mergeCell ref="PIO38:PIT38"/>
    <mergeCell ref="PIU38:PIZ38"/>
    <mergeCell ref="PGS38:PGX38"/>
    <mergeCell ref="PGY38:PHD38"/>
    <mergeCell ref="PHE38:PHJ38"/>
    <mergeCell ref="PHK38:PHP38"/>
    <mergeCell ref="PHQ38:PHV38"/>
    <mergeCell ref="PFO38:PFT38"/>
    <mergeCell ref="PFU38:PFZ38"/>
    <mergeCell ref="PGA38:PGF38"/>
    <mergeCell ref="PGG38:PGL38"/>
    <mergeCell ref="PGM38:PGR38"/>
    <mergeCell ref="PEK38:PEP38"/>
    <mergeCell ref="PEQ38:PEV38"/>
    <mergeCell ref="PEW38:PFB38"/>
    <mergeCell ref="PFC38:PFH38"/>
    <mergeCell ref="PFI38:PFN38"/>
    <mergeCell ref="PDG38:PDL38"/>
    <mergeCell ref="PDM38:PDR38"/>
    <mergeCell ref="PDS38:PDX38"/>
    <mergeCell ref="PDY38:PED38"/>
    <mergeCell ref="PEE38:PEJ38"/>
    <mergeCell ref="PCC38:PCH38"/>
    <mergeCell ref="PCI38:PCN38"/>
    <mergeCell ref="PCO38:PCT38"/>
    <mergeCell ref="PCU38:PCZ38"/>
    <mergeCell ref="PDA38:PDF38"/>
    <mergeCell ref="PAY38:PBD38"/>
    <mergeCell ref="PBE38:PBJ38"/>
    <mergeCell ref="PBK38:PBP38"/>
    <mergeCell ref="PBQ38:PBV38"/>
    <mergeCell ref="PBW38:PCB38"/>
    <mergeCell ref="OZU38:OZZ38"/>
    <mergeCell ref="PAA38:PAF38"/>
    <mergeCell ref="PAG38:PAL38"/>
    <mergeCell ref="PAM38:PAR38"/>
    <mergeCell ref="PAS38:PAX38"/>
    <mergeCell ref="OYQ38:OYV38"/>
    <mergeCell ref="OYW38:OZB38"/>
    <mergeCell ref="OZC38:OZH38"/>
    <mergeCell ref="OZI38:OZN38"/>
    <mergeCell ref="OZO38:OZT38"/>
    <mergeCell ref="OXM38:OXR38"/>
    <mergeCell ref="OXS38:OXX38"/>
    <mergeCell ref="OXY38:OYD38"/>
    <mergeCell ref="OYE38:OYJ38"/>
    <mergeCell ref="OYK38:OYP38"/>
    <mergeCell ref="OWI38:OWN38"/>
    <mergeCell ref="OWO38:OWT38"/>
    <mergeCell ref="OWU38:OWZ38"/>
    <mergeCell ref="OXA38:OXF38"/>
    <mergeCell ref="OXG38:OXL38"/>
    <mergeCell ref="OVE38:OVJ38"/>
    <mergeCell ref="OVK38:OVP38"/>
    <mergeCell ref="OVQ38:OVV38"/>
    <mergeCell ref="OVW38:OWB38"/>
    <mergeCell ref="OWC38:OWH38"/>
    <mergeCell ref="OUA38:OUF38"/>
    <mergeCell ref="OUG38:OUL38"/>
    <mergeCell ref="OUM38:OUR38"/>
    <mergeCell ref="OUS38:OUX38"/>
    <mergeCell ref="OUY38:OVD38"/>
    <mergeCell ref="OSW38:OTB38"/>
    <mergeCell ref="OTC38:OTH38"/>
    <mergeCell ref="OTI38:OTN38"/>
    <mergeCell ref="OTO38:OTT38"/>
    <mergeCell ref="OTU38:OTZ38"/>
    <mergeCell ref="ORS38:ORX38"/>
    <mergeCell ref="ORY38:OSD38"/>
    <mergeCell ref="OSE38:OSJ38"/>
    <mergeCell ref="OSK38:OSP38"/>
    <mergeCell ref="OSQ38:OSV38"/>
    <mergeCell ref="OQO38:OQT38"/>
    <mergeCell ref="OQU38:OQZ38"/>
    <mergeCell ref="ORA38:ORF38"/>
    <mergeCell ref="ORG38:ORL38"/>
    <mergeCell ref="ORM38:ORR38"/>
    <mergeCell ref="OPK38:OPP38"/>
    <mergeCell ref="OPQ38:OPV38"/>
    <mergeCell ref="OPW38:OQB38"/>
    <mergeCell ref="OQC38:OQH38"/>
    <mergeCell ref="OQI38:OQN38"/>
    <mergeCell ref="OOG38:OOL38"/>
    <mergeCell ref="OOM38:OOR38"/>
    <mergeCell ref="OOS38:OOX38"/>
    <mergeCell ref="OOY38:OPD38"/>
    <mergeCell ref="OPE38:OPJ38"/>
    <mergeCell ref="ONC38:ONH38"/>
    <mergeCell ref="ONI38:ONN38"/>
    <mergeCell ref="ONO38:ONT38"/>
    <mergeCell ref="ONU38:ONZ38"/>
    <mergeCell ref="OOA38:OOF38"/>
    <mergeCell ref="OLY38:OMD38"/>
    <mergeCell ref="OME38:OMJ38"/>
    <mergeCell ref="OMK38:OMP38"/>
    <mergeCell ref="OMQ38:OMV38"/>
    <mergeCell ref="OMW38:ONB38"/>
    <mergeCell ref="OKU38:OKZ38"/>
    <mergeCell ref="OLA38:OLF38"/>
    <mergeCell ref="OLG38:OLL38"/>
    <mergeCell ref="OLM38:OLR38"/>
    <mergeCell ref="OLS38:OLX38"/>
    <mergeCell ref="OJQ38:OJV38"/>
    <mergeCell ref="OJW38:OKB38"/>
    <mergeCell ref="OKC38:OKH38"/>
    <mergeCell ref="OKI38:OKN38"/>
    <mergeCell ref="OKO38:OKT38"/>
    <mergeCell ref="OIM38:OIR38"/>
    <mergeCell ref="OIS38:OIX38"/>
    <mergeCell ref="OIY38:OJD38"/>
    <mergeCell ref="OJE38:OJJ38"/>
    <mergeCell ref="OJK38:OJP38"/>
    <mergeCell ref="OHI38:OHN38"/>
    <mergeCell ref="OHO38:OHT38"/>
    <mergeCell ref="OHU38:OHZ38"/>
    <mergeCell ref="OIA38:OIF38"/>
    <mergeCell ref="OIG38:OIL38"/>
    <mergeCell ref="OGE38:OGJ38"/>
    <mergeCell ref="OGK38:OGP38"/>
    <mergeCell ref="OGQ38:OGV38"/>
    <mergeCell ref="OGW38:OHB38"/>
    <mergeCell ref="OHC38:OHH38"/>
    <mergeCell ref="OFA38:OFF38"/>
    <mergeCell ref="OFG38:OFL38"/>
    <mergeCell ref="OFM38:OFR38"/>
    <mergeCell ref="OFS38:OFX38"/>
    <mergeCell ref="OFY38:OGD38"/>
    <mergeCell ref="ODW38:OEB38"/>
    <mergeCell ref="OEC38:OEH38"/>
    <mergeCell ref="OEI38:OEN38"/>
    <mergeCell ref="OEO38:OET38"/>
    <mergeCell ref="OEU38:OEZ38"/>
    <mergeCell ref="OCS38:OCX38"/>
    <mergeCell ref="OCY38:ODD38"/>
    <mergeCell ref="ODE38:ODJ38"/>
    <mergeCell ref="ODK38:ODP38"/>
    <mergeCell ref="ODQ38:ODV38"/>
    <mergeCell ref="OBO38:OBT38"/>
    <mergeCell ref="OBU38:OBZ38"/>
    <mergeCell ref="OCA38:OCF38"/>
    <mergeCell ref="OCG38:OCL38"/>
    <mergeCell ref="OCM38:OCR38"/>
    <mergeCell ref="OAK38:OAP38"/>
    <mergeCell ref="OAQ38:OAV38"/>
    <mergeCell ref="OAW38:OBB38"/>
    <mergeCell ref="OBC38:OBH38"/>
    <mergeCell ref="OBI38:OBN38"/>
    <mergeCell ref="NZG38:NZL38"/>
    <mergeCell ref="NZM38:NZR38"/>
    <mergeCell ref="NZS38:NZX38"/>
    <mergeCell ref="NZY38:OAD38"/>
    <mergeCell ref="OAE38:OAJ38"/>
    <mergeCell ref="NYC38:NYH38"/>
    <mergeCell ref="NYI38:NYN38"/>
    <mergeCell ref="NYO38:NYT38"/>
    <mergeCell ref="NYU38:NYZ38"/>
    <mergeCell ref="NZA38:NZF38"/>
    <mergeCell ref="NWY38:NXD38"/>
    <mergeCell ref="NXE38:NXJ38"/>
    <mergeCell ref="NXK38:NXP38"/>
    <mergeCell ref="NXQ38:NXV38"/>
    <mergeCell ref="NXW38:NYB38"/>
    <mergeCell ref="NVU38:NVZ38"/>
    <mergeCell ref="NWA38:NWF38"/>
    <mergeCell ref="NWG38:NWL38"/>
    <mergeCell ref="NWM38:NWR38"/>
    <mergeCell ref="NWS38:NWX38"/>
    <mergeCell ref="NUQ38:NUV38"/>
    <mergeCell ref="NUW38:NVB38"/>
    <mergeCell ref="NVC38:NVH38"/>
    <mergeCell ref="NVI38:NVN38"/>
    <mergeCell ref="NVO38:NVT38"/>
    <mergeCell ref="NTM38:NTR38"/>
    <mergeCell ref="NTS38:NTX38"/>
    <mergeCell ref="NTY38:NUD38"/>
    <mergeCell ref="NUE38:NUJ38"/>
    <mergeCell ref="NUK38:NUP38"/>
    <mergeCell ref="NSI38:NSN38"/>
    <mergeCell ref="NSO38:NST38"/>
    <mergeCell ref="NSU38:NSZ38"/>
    <mergeCell ref="NTA38:NTF38"/>
    <mergeCell ref="NTG38:NTL38"/>
    <mergeCell ref="NRE38:NRJ38"/>
    <mergeCell ref="NRK38:NRP38"/>
    <mergeCell ref="NRQ38:NRV38"/>
    <mergeCell ref="NRW38:NSB38"/>
    <mergeCell ref="NSC38:NSH38"/>
    <mergeCell ref="NQA38:NQF38"/>
    <mergeCell ref="NQG38:NQL38"/>
    <mergeCell ref="NQM38:NQR38"/>
    <mergeCell ref="NQS38:NQX38"/>
    <mergeCell ref="NQY38:NRD38"/>
    <mergeCell ref="NOW38:NPB38"/>
    <mergeCell ref="NPC38:NPH38"/>
    <mergeCell ref="NPI38:NPN38"/>
    <mergeCell ref="NPO38:NPT38"/>
    <mergeCell ref="NPU38:NPZ38"/>
    <mergeCell ref="NNS38:NNX38"/>
    <mergeCell ref="NNY38:NOD38"/>
    <mergeCell ref="NOE38:NOJ38"/>
    <mergeCell ref="NOK38:NOP38"/>
    <mergeCell ref="NOQ38:NOV38"/>
    <mergeCell ref="NMO38:NMT38"/>
    <mergeCell ref="NMU38:NMZ38"/>
    <mergeCell ref="NNA38:NNF38"/>
    <mergeCell ref="NNG38:NNL38"/>
    <mergeCell ref="NNM38:NNR38"/>
    <mergeCell ref="NLK38:NLP38"/>
    <mergeCell ref="NLQ38:NLV38"/>
    <mergeCell ref="NLW38:NMB38"/>
    <mergeCell ref="NMC38:NMH38"/>
    <mergeCell ref="NMI38:NMN38"/>
    <mergeCell ref="NKG38:NKL38"/>
    <mergeCell ref="NKM38:NKR38"/>
    <mergeCell ref="NKS38:NKX38"/>
    <mergeCell ref="NKY38:NLD38"/>
    <mergeCell ref="NLE38:NLJ38"/>
    <mergeCell ref="NJC38:NJH38"/>
    <mergeCell ref="NJI38:NJN38"/>
    <mergeCell ref="NJO38:NJT38"/>
    <mergeCell ref="NJU38:NJZ38"/>
    <mergeCell ref="NKA38:NKF38"/>
    <mergeCell ref="NHY38:NID38"/>
    <mergeCell ref="NIE38:NIJ38"/>
    <mergeCell ref="NIK38:NIP38"/>
    <mergeCell ref="NIQ38:NIV38"/>
    <mergeCell ref="NIW38:NJB38"/>
    <mergeCell ref="NGU38:NGZ38"/>
    <mergeCell ref="NHA38:NHF38"/>
    <mergeCell ref="NHG38:NHL38"/>
    <mergeCell ref="NHM38:NHR38"/>
    <mergeCell ref="NHS38:NHX38"/>
    <mergeCell ref="NFQ38:NFV38"/>
    <mergeCell ref="NFW38:NGB38"/>
    <mergeCell ref="NGC38:NGH38"/>
    <mergeCell ref="NGI38:NGN38"/>
    <mergeCell ref="NGO38:NGT38"/>
    <mergeCell ref="NEM38:NER38"/>
    <mergeCell ref="NES38:NEX38"/>
    <mergeCell ref="NEY38:NFD38"/>
    <mergeCell ref="NFE38:NFJ38"/>
    <mergeCell ref="NFK38:NFP38"/>
    <mergeCell ref="NDI38:NDN38"/>
    <mergeCell ref="NDO38:NDT38"/>
    <mergeCell ref="NDU38:NDZ38"/>
    <mergeCell ref="NEA38:NEF38"/>
    <mergeCell ref="NEG38:NEL38"/>
    <mergeCell ref="NCE38:NCJ38"/>
    <mergeCell ref="NCK38:NCP38"/>
    <mergeCell ref="NCQ38:NCV38"/>
    <mergeCell ref="NCW38:NDB38"/>
    <mergeCell ref="NDC38:NDH38"/>
    <mergeCell ref="NBA38:NBF38"/>
    <mergeCell ref="NBG38:NBL38"/>
    <mergeCell ref="NBM38:NBR38"/>
    <mergeCell ref="NBS38:NBX38"/>
    <mergeCell ref="NBY38:NCD38"/>
    <mergeCell ref="MZW38:NAB38"/>
    <mergeCell ref="NAC38:NAH38"/>
    <mergeCell ref="NAI38:NAN38"/>
    <mergeCell ref="NAO38:NAT38"/>
    <mergeCell ref="NAU38:NAZ38"/>
    <mergeCell ref="MYS38:MYX38"/>
    <mergeCell ref="MYY38:MZD38"/>
    <mergeCell ref="MZE38:MZJ38"/>
    <mergeCell ref="MZK38:MZP38"/>
    <mergeCell ref="MZQ38:MZV38"/>
    <mergeCell ref="MXO38:MXT38"/>
    <mergeCell ref="MXU38:MXZ38"/>
    <mergeCell ref="MYA38:MYF38"/>
    <mergeCell ref="MYG38:MYL38"/>
    <mergeCell ref="MYM38:MYR38"/>
    <mergeCell ref="MWK38:MWP38"/>
    <mergeCell ref="MWQ38:MWV38"/>
    <mergeCell ref="MWW38:MXB38"/>
    <mergeCell ref="MXC38:MXH38"/>
    <mergeCell ref="MXI38:MXN38"/>
    <mergeCell ref="MVG38:MVL38"/>
    <mergeCell ref="MVM38:MVR38"/>
    <mergeCell ref="MVS38:MVX38"/>
    <mergeCell ref="MVY38:MWD38"/>
    <mergeCell ref="MWE38:MWJ38"/>
    <mergeCell ref="MUC38:MUH38"/>
    <mergeCell ref="MUI38:MUN38"/>
    <mergeCell ref="MUO38:MUT38"/>
    <mergeCell ref="MUU38:MUZ38"/>
    <mergeCell ref="MVA38:MVF38"/>
    <mergeCell ref="MSY38:MTD38"/>
    <mergeCell ref="MTE38:MTJ38"/>
    <mergeCell ref="MTK38:MTP38"/>
    <mergeCell ref="MTQ38:MTV38"/>
    <mergeCell ref="MTW38:MUB38"/>
    <mergeCell ref="MRU38:MRZ38"/>
    <mergeCell ref="MSA38:MSF38"/>
    <mergeCell ref="MSG38:MSL38"/>
    <mergeCell ref="MSM38:MSR38"/>
    <mergeCell ref="MSS38:MSX38"/>
    <mergeCell ref="MQQ38:MQV38"/>
    <mergeCell ref="MQW38:MRB38"/>
    <mergeCell ref="MRC38:MRH38"/>
    <mergeCell ref="MRI38:MRN38"/>
    <mergeCell ref="MRO38:MRT38"/>
    <mergeCell ref="MPM38:MPR38"/>
    <mergeCell ref="MPS38:MPX38"/>
    <mergeCell ref="MPY38:MQD38"/>
    <mergeCell ref="MQE38:MQJ38"/>
    <mergeCell ref="MQK38:MQP38"/>
    <mergeCell ref="MOI38:MON38"/>
    <mergeCell ref="MOO38:MOT38"/>
    <mergeCell ref="MOU38:MOZ38"/>
    <mergeCell ref="MPA38:MPF38"/>
    <mergeCell ref="MPG38:MPL38"/>
    <mergeCell ref="MNE38:MNJ38"/>
    <mergeCell ref="MNK38:MNP38"/>
    <mergeCell ref="MNQ38:MNV38"/>
    <mergeCell ref="MNW38:MOB38"/>
    <mergeCell ref="MOC38:MOH38"/>
    <mergeCell ref="MMA38:MMF38"/>
    <mergeCell ref="MMG38:MML38"/>
    <mergeCell ref="MMM38:MMR38"/>
    <mergeCell ref="MMS38:MMX38"/>
    <mergeCell ref="MMY38:MND38"/>
    <mergeCell ref="MKW38:MLB38"/>
    <mergeCell ref="MLC38:MLH38"/>
    <mergeCell ref="MLI38:MLN38"/>
    <mergeCell ref="MLO38:MLT38"/>
    <mergeCell ref="MLU38:MLZ38"/>
    <mergeCell ref="MJS38:MJX38"/>
    <mergeCell ref="MJY38:MKD38"/>
    <mergeCell ref="MKE38:MKJ38"/>
    <mergeCell ref="MKK38:MKP38"/>
    <mergeCell ref="MKQ38:MKV38"/>
    <mergeCell ref="MIO38:MIT38"/>
    <mergeCell ref="MIU38:MIZ38"/>
    <mergeCell ref="MJA38:MJF38"/>
    <mergeCell ref="MJG38:MJL38"/>
    <mergeCell ref="MJM38:MJR38"/>
    <mergeCell ref="MHK38:MHP38"/>
    <mergeCell ref="MHQ38:MHV38"/>
    <mergeCell ref="MHW38:MIB38"/>
    <mergeCell ref="MIC38:MIH38"/>
    <mergeCell ref="MII38:MIN38"/>
    <mergeCell ref="MGG38:MGL38"/>
    <mergeCell ref="MGM38:MGR38"/>
    <mergeCell ref="MGS38:MGX38"/>
    <mergeCell ref="MGY38:MHD38"/>
    <mergeCell ref="MHE38:MHJ38"/>
    <mergeCell ref="MFC38:MFH38"/>
    <mergeCell ref="MFI38:MFN38"/>
    <mergeCell ref="MFO38:MFT38"/>
    <mergeCell ref="MFU38:MFZ38"/>
    <mergeCell ref="MGA38:MGF38"/>
    <mergeCell ref="MDY38:MED38"/>
    <mergeCell ref="MEE38:MEJ38"/>
    <mergeCell ref="MEK38:MEP38"/>
    <mergeCell ref="MEQ38:MEV38"/>
    <mergeCell ref="MEW38:MFB38"/>
    <mergeCell ref="MCU38:MCZ38"/>
    <mergeCell ref="MDA38:MDF38"/>
    <mergeCell ref="MDG38:MDL38"/>
    <mergeCell ref="MDM38:MDR38"/>
    <mergeCell ref="MDS38:MDX38"/>
    <mergeCell ref="MBQ38:MBV38"/>
    <mergeCell ref="MBW38:MCB38"/>
    <mergeCell ref="MCC38:MCH38"/>
    <mergeCell ref="MCI38:MCN38"/>
    <mergeCell ref="MCO38:MCT38"/>
    <mergeCell ref="MAM38:MAR38"/>
    <mergeCell ref="MAS38:MAX38"/>
    <mergeCell ref="MAY38:MBD38"/>
    <mergeCell ref="MBE38:MBJ38"/>
    <mergeCell ref="MBK38:MBP38"/>
    <mergeCell ref="LZI38:LZN38"/>
    <mergeCell ref="LZO38:LZT38"/>
    <mergeCell ref="LZU38:LZZ38"/>
    <mergeCell ref="MAA38:MAF38"/>
    <mergeCell ref="MAG38:MAL38"/>
    <mergeCell ref="LYE38:LYJ38"/>
    <mergeCell ref="LYK38:LYP38"/>
    <mergeCell ref="LYQ38:LYV38"/>
    <mergeCell ref="LYW38:LZB38"/>
    <mergeCell ref="LZC38:LZH38"/>
    <mergeCell ref="LXA38:LXF38"/>
    <mergeCell ref="LXG38:LXL38"/>
    <mergeCell ref="LXM38:LXR38"/>
    <mergeCell ref="LXS38:LXX38"/>
    <mergeCell ref="LXY38:LYD38"/>
    <mergeCell ref="LVW38:LWB38"/>
    <mergeCell ref="LWC38:LWH38"/>
    <mergeCell ref="LWI38:LWN38"/>
    <mergeCell ref="LWO38:LWT38"/>
    <mergeCell ref="LWU38:LWZ38"/>
    <mergeCell ref="LUS38:LUX38"/>
    <mergeCell ref="LUY38:LVD38"/>
    <mergeCell ref="LVE38:LVJ38"/>
    <mergeCell ref="LVK38:LVP38"/>
    <mergeCell ref="LVQ38:LVV38"/>
    <mergeCell ref="LTO38:LTT38"/>
    <mergeCell ref="LTU38:LTZ38"/>
    <mergeCell ref="LUA38:LUF38"/>
    <mergeCell ref="LUG38:LUL38"/>
    <mergeCell ref="LUM38:LUR38"/>
    <mergeCell ref="LSK38:LSP38"/>
    <mergeCell ref="LSQ38:LSV38"/>
    <mergeCell ref="LSW38:LTB38"/>
    <mergeCell ref="LTC38:LTH38"/>
    <mergeCell ref="LTI38:LTN38"/>
    <mergeCell ref="LRG38:LRL38"/>
    <mergeCell ref="LRM38:LRR38"/>
    <mergeCell ref="LRS38:LRX38"/>
    <mergeCell ref="LRY38:LSD38"/>
    <mergeCell ref="LSE38:LSJ38"/>
    <mergeCell ref="LQC38:LQH38"/>
    <mergeCell ref="LQI38:LQN38"/>
    <mergeCell ref="LQO38:LQT38"/>
    <mergeCell ref="LQU38:LQZ38"/>
    <mergeCell ref="LRA38:LRF38"/>
    <mergeCell ref="LOY38:LPD38"/>
    <mergeCell ref="LPE38:LPJ38"/>
    <mergeCell ref="LPK38:LPP38"/>
    <mergeCell ref="LPQ38:LPV38"/>
    <mergeCell ref="LPW38:LQB38"/>
    <mergeCell ref="LNU38:LNZ38"/>
    <mergeCell ref="LOA38:LOF38"/>
    <mergeCell ref="LOG38:LOL38"/>
    <mergeCell ref="LOM38:LOR38"/>
    <mergeCell ref="LOS38:LOX38"/>
    <mergeCell ref="LMQ38:LMV38"/>
    <mergeCell ref="LMW38:LNB38"/>
    <mergeCell ref="LNC38:LNH38"/>
    <mergeCell ref="LNI38:LNN38"/>
    <mergeCell ref="LNO38:LNT38"/>
    <mergeCell ref="LLM38:LLR38"/>
    <mergeCell ref="LLS38:LLX38"/>
    <mergeCell ref="LLY38:LMD38"/>
    <mergeCell ref="LME38:LMJ38"/>
    <mergeCell ref="LMK38:LMP38"/>
    <mergeCell ref="LKI38:LKN38"/>
    <mergeCell ref="LKO38:LKT38"/>
    <mergeCell ref="LKU38:LKZ38"/>
    <mergeCell ref="LLA38:LLF38"/>
    <mergeCell ref="LLG38:LLL38"/>
    <mergeCell ref="LJE38:LJJ38"/>
    <mergeCell ref="LJK38:LJP38"/>
    <mergeCell ref="LJQ38:LJV38"/>
    <mergeCell ref="LJW38:LKB38"/>
    <mergeCell ref="LKC38:LKH38"/>
    <mergeCell ref="LIA38:LIF38"/>
    <mergeCell ref="LIG38:LIL38"/>
    <mergeCell ref="LIM38:LIR38"/>
    <mergeCell ref="LIS38:LIX38"/>
    <mergeCell ref="LIY38:LJD38"/>
    <mergeCell ref="LGW38:LHB38"/>
    <mergeCell ref="LHC38:LHH38"/>
    <mergeCell ref="LHI38:LHN38"/>
    <mergeCell ref="LHO38:LHT38"/>
    <mergeCell ref="LHU38:LHZ38"/>
    <mergeCell ref="LFS38:LFX38"/>
    <mergeCell ref="LFY38:LGD38"/>
    <mergeCell ref="LGE38:LGJ38"/>
    <mergeCell ref="LGK38:LGP38"/>
    <mergeCell ref="LGQ38:LGV38"/>
    <mergeCell ref="LEO38:LET38"/>
    <mergeCell ref="LEU38:LEZ38"/>
    <mergeCell ref="LFA38:LFF38"/>
    <mergeCell ref="LFG38:LFL38"/>
    <mergeCell ref="LFM38:LFR38"/>
    <mergeCell ref="LDK38:LDP38"/>
    <mergeCell ref="LDQ38:LDV38"/>
    <mergeCell ref="LDW38:LEB38"/>
    <mergeCell ref="LEC38:LEH38"/>
    <mergeCell ref="LEI38:LEN38"/>
    <mergeCell ref="LCG38:LCL38"/>
    <mergeCell ref="LCM38:LCR38"/>
    <mergeCell ref="LCS38:LCX38"/>
    <mergeCell ref="LCY38:LDD38"/>
    <mergeCell ref="LDE38:LDJ38"/>
    <mergeCell ref="LBC38:LBH38"/>
    <mergeCell ref="LBI38:LBN38"/>
    <mergeCell ref="LBO38:LBT38"/>
    <mergeCell ref="LBU38:LBZ38"/>
    <mergeCell ref="LCA38:LCF38"/>
    <mergeCell ref="KZY38:LAD38"/>
    <mergeCell ref="LAE38:LAJ38"/>
    <mergeCell ref="LAK38:LAP38"/>
    <mergeCell ref="LAQ38:LAV38"/>
    <mergeCell ref="LAW38:LBB38"/>
    <mergeCell ref="KYU38:KYZ38"/>
    <mergeCell ref="KZA38:KZF38"/>
    <mergeCell ref="KZG38:KZL38"/>
    <mergeCell ref="KZM38:KZR38"/>
    <mergeCell ref="KZS38:KZX38"/>
    <mergeCell ref="KXQ38:KXV38"/>
    <mergeCell ref="KXW38:KYB38"/>
    <mergeCell ref="KYC38:KYH38"/>
    <mergeCell ref="KYI38:KYN38"/>
    <mergeCell ref="KYO38:KYT38"/>
    <mergeCell ref="KWM38:KWR38"/>
    <mergeCell ref="KWS38:KWX38"/>
    <mergeCell ref="KWY38:KXD38"/>
    <mergeCell ref="KXE38:KXJ38"/>
    <mergeCell ref="KXK38:KXP38"/>
    <mergeCell ref="KVI38:KVN38"/>
    <mergeCell ref="KVO38:KVT38"/>
    <mergeCell ref="KVU38:KVZ38"/>
    <mergeCell ref="KWA38:KWF38"/>
    <mergeCell ref="KWG38:KWL38"/>
    <mergeCell ref="KUE38:KUJ38"/>
    <mergeCell ref="KUK38:KUP38"/>
    <mergeCell ref="KUQ38:KUV38"/>
    <mergeCell ref="KUW38:KVB38"/>
    <mergeCell ref="KVC38:KVH38"/>
    <mergeCell ref="KTA38:KTF38"/>
    <mergeCell ref="KTG38:KTL38"/>
    <mergeCell ref="KTM38:KTR38"/>
    <mergeCell ref="KTS38:KTX38"/>
    <mergeCell ref="KTY38:KUD38"/>
    <mergeCell ref="KRW38:KSB38"/>
    <mergeCell ref="KSC38:KSH38"/>
    <mergeCell ref="KSI38:KSN38"/>
    <mergeCell ref="KSO38:KST38"/>
    <mergeCell ref="KSU38:KSZ38"/>
    <mergeCell ref="KQS38:KQX38"/>
    <mergeCell ref="KQY38:KRD38"/>
    <mergeCell ref="KRE38:KRJ38"/>
    <mergeCell ref="KRK38:KRP38"/>
    <mergeCell ref="KRQ38:KRV38"/>
    <mergeCell ref="KPO38:KPT38"/>
    <mergeCell ref="KPU38:KPZ38"/>
    <mergeCell ref="KQA38:KQF38"/>
    <mergeCell ref="KQG38:KQL38"/>
    <mergeCell ref="KQM38:KQR38"/>
    <mergeCell ref="KOK38:KOP38"/>
    <mergeCell ref="KOQ38:KOV38"/>
    <mergeCell ref="KOW38:KPB38"/>
    <mergeCell ref="KPC38:KPH38"/>
    <mergeCell ref="KPI38:KPN38"/>
    <mergeCell ref="KNG38:KNL38"/>
    <mergeCell ref="KNM38:KNR38"/>
    <mergeCell ref="KNS38:KNX38"/>
    <mergeCell ref="KNY38:KOD38"/>
    <mergeCell ref="KOE38:KOJ38"/>
    <mergeCell ref="KMC38:KMH38"/>
    <mergeCell ref="KMI38:KMN38"/>
    <mergeCell ref="KMO38:KMT38"/>
    <mergeCell ref="KMU38:KMZ38"/>
    <mergeCell ref="KNA38:KNF38"/>
    <mergeCell ref="KKY38:KLD38"/>
    <mergeCell ref="KLE38:KLJ38"/>
    <mergeCell ref="KLK38:KLP38"/>
    <mergeCell ref="KLQ38:KLV38"/>
    <mergeCell ref="KLW38:KMB38"/>
    <mergeCell ref="KJU38:KJZ38"/>
    <mergeCell ref="KKA38:KKF38"/>
    <mergeCell ref="KKG38:KKL38"/>
    <mergeCell ref="KKM38:KKR38"/>
    <mergeCell ref="KKS38:KKX38"/>
    <mergeCell ref="KIQ38:KIV38"/>
    <mergeCell ref="KIW38:KJB38"/>
    <mergeCell ref="KJC38:KJH38"/>
    <mergeCell ref="KJI38:KJN38"/>
    <mergeCell ref="KJO38:KJT38"/>
    <mergeCell ref="KHM38:KHR38"/>
    <mergeCell ref="KHS38:KHX38"/>
    <mergeCell ref="KHY38:KID38"/>
    <mergeCell ref="KIE38:KIJ38"/>
    <mergeCell ref="KIK38:KIP38"/>
    <mergeCell ref="KGI38:KGN38"/>
    <mergeCell ref="KGO38:KGT38"/>
    <mergeCell ref="KGU38:KGZ38"/>
    <mergeCell ref="KHA38:KHF38"/>
    <mergeCell ref="KHG38:KHL38"/>
    <mergeCell ref="KFE38:KFJ38"/>
    <mergeCell ref="KFK38:KFP38"/>
    <mergeCell ref="KFQ38:KFV38"/>
    <mergeCell ref="KFW38:KGB38"/>
    <mergeCell ref="KGC38:KGH38"/>
    <mergeCell ref="KEA38:KEF38"/>
    <mergeCell ref="KEG38:KEL38"/>
    <mergeCell ref="KEM38:KER38"/>
    <mergeCell ref="KES38:KEX38"/>
    <mergeCell ref="KEY38:KFD38"/>
    <mergeCell ref="KCW38:KDB38"/>
    <mergeCell ref="KDC38:KDH38"/>
    <mergeCell ref="KDI38:KDN38"/>
    <mergeCell ref="KDO38:KDT38"/>
    <mergeCell ref="KDU38:KDZ38"/>
    <mergeCell ref="KBS38:KBX38"/>
    <mergeCell ref="KBY38:KCD38"/>
    <mergeCell ref="KCE38:KCJ38"/>
    <mergeCell ref="KCK38:KCP38"/>
    <mergeCell ref="KCQ38:KCV38"/>
    <mergeCell ref="KAO38:KAT38"/>
    <mergeCell ref="KAU38:KAZ38"/>
    <mergeCell ref="KBA38:KBF38"/>
    <mergeCell ref="KBG38:KBL38"/>
    <mergeCell ref="KBM38:KBR38"/>
    <mergeCell ref="JZK38:JZP38"/>
    <mergeCell ref="JZQ38:JZV38"/>
    <mergeCell ref="JZW38:KAB38"/>
    <mergeCell ref="KAC38:KAH38"/>
    <mergeCell ref="KAI38:KAN38"/>
    <mergeCell ref="JYG38:JYL38"/>
    <mergeCell ref="JYM38:JYR38"/>
    <mergeCell ref="JYS38:JYX38"/>
    <mergeCell ref="JYY38:JZD38"/>
    <mergeCell ref="JZE38:JZJ38"/>
    <mergeCell ref="JXC38:JXH38"/>
    <mergeCell ref="JXI38:JXN38"/>
    <mergeCell ref="JXO38:JXT38"/>
    <mergeCell ref="JXU38:JXZ38"/>
    <mergeCell ref="JYA38:JYF38"/>
    <mergeCell ref="JVY38:JWD38"/>
    <mergeCell ref="JWE38:JWJ38"/>
    <mergeCell ref="JWK38:JWP38"/>
    <mergeCell ref="JWQ38:JWV38"/>
    <mergeCell ref="JWW38:JXB38"/>
    <mergeCell ref="JUU38:JUZ38"/>
    <mergeCell ref="JVA38:JVF38"/>
    <mergeCell ref="JVG38:JVL38"/>
    <mergeCell ref="JVM38:JVR38"/>
    <mergeCell ref="JVS38:JVX38"/>
    <mergeCell ref="JTQ38:JTV38"/>
    <mergeCell ref="JTW38:JUB38"/>
    <mergeCell ref="JUC38:JUH38"/>
    <mergeCell ref="JUI38:JUN38"/>
    <mergeCell ref="JUO38:JUT38"/>
    <mergeCell ref="JSM38:JSR38"/>
    <mergeCell ref="JSS38:JSX38"/>
    <mergeCell ref="JSY38:JTD38"/>
    <mergeCell ref="JTE38:JTJ38"/>
    <mergeCell ref="JTK38:JTP38"/>
    <mergeCell ref="JRI38:JRN38"/>
    <mergeCell ref="JRO38:JRT38"/>
    <mergeCell ref="JRU38:JRZ38"/>
    <mergeCell ref="JSA38:JSF38"/>
    <mergeCell ref="JSG38:JSL38"/>
    <mergeCell ref="JQE38:JQJ38"/>
    <mergeCell ref="JQK38:JQP38"/>
    <mergeCell ref="JQQ38:JQV38"/>
    <mergeCell ref="JQW38:JRB38"/>
    <mergeCell ref="JRC38:JRH38"/>
    <mergeCell ref="JPA38:JPF38"/>
    <mergeCell ref="JPG38:JPL38"/>
    <mergeCell ref="JPM38:JPR38"/>
    <mergeCell ref="JPS38:JPX38"/>
    <mergeCell ref="JPY38:JQD38"/>
    <mergeCell ref="JNW38:JOB38"/>
    <mergeCell ref="JOC38:JOH38"/>
    <mergeCell ref="JOI38:JON38"/>
    <mergeCell ref="JOO38:JOT38"/>
    <mergeCell ref="JOU38:JOZ38"/>
    <mergeCell ref="JMS38:JMX38"/>
    <mergeCell ref="JMY38:JND38"/>
    <mergeCell ref="JNE38:JNJ38"/>
    <mergeCell ref="JNK38:JNP38"/>
    <mergeCell ref="JNQ38:JNV38"/>
    <mergeCell ref="JLO38:JLT38"/>
    <mergeCell ref="JLU38:JLZ38"/>
    <mergeCell ref="JMA38:JMF38"/>
    <mergeCell ref="JMG38:JML38"/>
    <mergeCell ref="JMM38:JMR38"/>
    <mergeCell ref="JKK38:JKP38"/>
    <mergeCell ref="JKQ38:JKV38"/>
    <mergeCell ref="JKW38:JLB38"/>
    <mergeCell ref="JLC38:JLH38"/>
    <mergeCell ref="JLI38:JLN38"/>
    <mergeCell ref="JJG38:JJL38"/>
    <mergeCell ref="JJM38:JJR38"/>
    <mergeCell ref="JJS38:JJX38"/>
    <mergeCell ref="JJY38:JKD38"/>
    <mergeCell ref="JKE38:JKJ38"/>
    <mergeCell ref="JIC38:JIH38"/>
    <mergeCell ref="JII38:JIN38"/>
    <mergeCell ref="JIO38:JIT38"/>
    <mergeCell ref="JIU38:JIZ38"/>
    <mergeCell ref="JJA38:JJF38"/>
    <mergeCell ref="JGY38:JHD38"/>
    <mergeCell ref="JHE38:JHJ38"/>
    <mergeCell ref="JHK38:JHP38"/>
    <mergeCell ref="JHQ38:JHV38"/>
    <mergeCell ref="JHW38:JIB38"/>
    <mergeCell ref="JFU38:JFZ38"/>
    <mergeCell ref="JGA38:JGF38"/>
    <mergeCell ref="JGG38:JGL38"/>
    <mergeCell ref="JGM38:JGR38"/>
    <mergeCell ref="JGS38:JGX38"/>
    <mergeCell ref="JEQ38:JEV38"/>
    <mergeCell ref="JEW38:JFB38"/>
    <mergeCell ref="JFC38:JFH38"/>
    <mergeCell ref="JFI38:JFN38"/>
    <mergeCell ref="JFO38:JFT38"/>
    <mergeCell ref="JDM38:JDR38"/>
    <mergeCell ref="JDS38:JDX38"/>
    <mergeCell ref="JDY38:JED38"/>
    <mergeCell ref="JEE38:JEJ38"/>
    <mergeCell ref="JEK38:JEP38"/>
    <mergeCell ref="JCI38:JCN38"/>
    <mergeCell ref="JCO38:JCT38"/>
    <mergeCell ref="JCU38:JCZ38"/>
    <mergeCell ref="JDA38:JDF38"/>
    <mergeCell ref="JDG38:JDL38"/>
    <mergeCell ref="JBE38:JBJ38"/>
    <mergeCell ref="JBK38:JBP38"/>
    <mergeCell ref="JBQ38:JBV38"/>
    <mergeCell ref="JBW38:JCB38"/>
    <mergeCell ref="JCC38:JCH38"/>
    <mergeCell ref="JAA38:JAF38"/>
    <mergeCell ref="JAG38:JAL38"/>
    <mergeCell ref="JAM38:JAR38"/>
    <mergeCell ref="JAS38:JAX38"/>
    <mergeCell ref="JAY38:JBD38"/>
    <mergeCell ref="IYW38:IZB38"/>
    <mergeCell ref="IZC38:IZH38"/>
    <mergeCell ref="IZI38:IZN38"/>
    <mergeCell ref="IZO38:IZT38"/>
    <mergeCell ref="IZU38:IZZ38"/>
    <mergeCell ref="IXS38:IXX38"/>
    <mergeCell ref="IXY38:IYD38"/>
    <mergeCell ref="IYE38:IYJ38"/>
    <mergeCell ref="IYK38:IYP38"/>
    <mergeCell ref="IYQ38:IYV38"/>
    <mergeCell ref="IWO38:IWT38"/>
    <mergeCell ref="IWU38:IWZ38"/>
    <mergeCell ref="IXA38:IXF38"/>
    <mergeCell ref="IXG38:IXL38"/>
    <mergeCell ref="IXM38:IXR38"/>
    <mergeCell ref="IVK38:IVP38"/>
    <mergeCell ref="IVQ38:IVV38"/>
    <mergeCell ref="IVW38:IWB38"/>
    <mergeCell ref="IWC38:IWH38"/>
    <mergeCell ref="IWI38:IWN38"/>
    <mergeCell ref="IUG38:IUL38"/>
    <mergeCell ref="IUM38:IUR38"/>
    <mergeCell ref="IUS38:IUX38"/>
    <mergeCell ref="IUY38:IVD38"/>
    <mergeCell ref="IVE38:IVJ38"/>
    <mergeCell ref="ITC38:ITH38"/>
    <mergeCell ref="ITI38:ITN38"/>
    <mergeCell ref="ITO38:ITT38"/>
    <mergeCell ref="ITU38:ITZ38"/>
    <mergeCell ref="IUA38:IUF38"/>
    <mergeCell ref="IRY38:ISD38"/>
    <mergeCell ref="ISE38:ISJ38"/>
    <mergeCell ref="ISK38:ISP38"/>
    <mergeCell ref="ISQ38:ISV38"/>
    <mergeCell ref="ISW38:ITB38"/>
    <mergeCell ref="IQU38:IQZ38"/>
    <mergeCell ref="IRA38:IRF38"/>
    <mergeCell ref="IRG38:IRL38"/>
    <mergeCell ref="IRM38:IRR38"/>
    <mergeCell ref="IRS38:IRX38"/>
    <mergeCell ref="IPQ38:IPV38"/>
    <mergeCell ref="IPW38:IQB38"/>
    <mergeCell ref="IQC38:IQH38"/>
    <mergeCell ref="IQI38:IQN38"/>
    <mergeCell ref="IQO38:IQT38"/>
    <mergeCell ref="IOM38:IOR38"/>
    <mergeCell ref="IOS38:IOX38"/>
    <mergeCell ref="IOY38:IPD38"/>
    <mergeCell ref="IPE38:IPJ38"/>
    <mergeCell ref="IPK38:IPP38"/>
    <mergeCell ref="INI38:INN38"/>
    <mergeCell ref="INO38:INT38"/>
    <mergeCell ref="INU38:INZ38"/>
    <mergeCell ref="IOA38:IOF38"/>
    <mergeCell ref="IOG38:IOL38"/>
    <mergeCell ref="IME38:IMJ38"/>
    <mergeCell ref="IMK38:IMP38"/>
    <mergeCell ref="IMQ38:IMV38"/>
    <mergeCell ref="IMW38:INB38"/>
    <mergeCell ref="INC38:INH38"/>
    <mergeCell ref="ILA38:ILF38"/>
    <mergeCell ref="ILG38:ILL38"/>
    <mergeCell ref="ILM38:ILR38"/>
    <mergeCell ref="ILS38:ILX38"/>
    <mergeCell ref="ILY38:IMD38"/>
    <mergeCell ref="IJW38:IKB38"/>
    <mergeCell ref="IKC38:IKH38"/>
    <mergeCell ref="IKI38:IKN38"/>
    <mergeCell ref="IKO38:IKT38"/>
    <mergeCell ref="IKU38:IKZ38"/>
    <mergeCell ref="IIS38:IIX38"/>
    <mergeCell ref="IIY38:IJD38"/>
    <mergeCell ref="IJE38:IJJ38"/>
    <mergeCell ref="IJK38:IJP38"/>
    <mergeCell ref="IJQ38:IJV38"/>
    <mergeCell ref="IHO38:IHT38"/>
    <mergeCell ref="IHU38:IHZ38"/>
    <mergeCell ref="IIA38:IIF38"/>
    <mergeCell ref="IIG38:IIL38"/>
    <mergeCell ref="IIM38:IIR38"/>
    <mergeCell ref="IGK38:IGP38"/>
    <mergeCell ref="IGQ38:IGV38"/>
    <mergeCell ref="IGW38:IHB38"/>
    <mergeCell ref="IHC38:IHH38"/>
    <mergeCell ref="IHI38:IHN38"/>
    <mergeCell ref="IFG38:IFL38"/>
    <mergeCell ref="IFM38:IFR38"/>
    <mergeCell ref="IFS38:IFX38"/>
    <mergeCell ref="IFY38:IGD38"/>
    <mergeCell ref="IGE38:IGJ38"/>
    <mergeCell ref="IEC38:IEH38"/>
    <mergeCell ref="IEI38:IEN38"/>
    <mergeCell ref="IEO38:IET38"/>
    <mergeCell ref="IEU38:IEZ38"/>
    <mergeCell ref="IFA38:IFF38"/>
    <mergeCell ref="ICY38:IDD38"/>
    <mergeCell ref="IDE38:IDJ38"/>
    <mergeCell ref="IDK38:IDP38"/>
    <mergeCell ref="IDQ38:IDV38"/>
    <mergeCell ref="IDW38:IEB38"/>
    <mergeCell ref="IBU38:IBZ38"/>
    <mergeCell ref="ICA38:ICF38"/>
    <mergeCell ref="ICG38:ICL38"/>
    <mergeCell ref="ICM38:ICR38"/>
    <mergeCell ref="ICS38:ICX38"/>
    <mergeCell ref="IAQ38:IAV38"/>
    <mergeCell ref="IAW38:IBB38"/>
    <mergeCell ref="IBC38:IBH38"/>
    <mergeCell ref="IBI38:IBN38"/>
    <mergeCell ref="IBO38:IBT38"/>
    <mergeCell ref="HZM38:HZR38"/>
    <mergeCell ref="HZS38:HZX38"/>
    <mergeCell ref="HZY38:IAD38"/>
    <mergeCell ref="IAE38:IAJ38"/>
    <mergeCell ref="IAK38:IAP38"/>
    <mergeCell ref="HYI38:HYN38"/>
    <mergeCell ref="HYO38:HYT38"/>
    <mergeCell ref="HYU38:HYZ38"/>
    <mergeCell ref="HZA38:HZF38"/>
    <mergeCell ref="HZG38:HZL38"/>
    <mergeCell ref="HXE38:HXJ38"/>
    <mergeCell ref="HXK38:HXP38"/>
    <mergeCell ref="HXQ38:HXV38"/>
    <mergeCell ref="HXW38:HYB38"/>
    <mergeCell ref="HYC38:HYH38"/>
    <mergeCell ref="HWA38:HWF38"/>
    <mergeCell ref="HWG38:HWL38"/>
    <mergeCell ref="HWM38:HWR38"/>
    <mergeCell ref="HWS38:HWX38"/>
    <mergeCell ref="HWY38:HXD38"/>
    <mergeCell ref="HUW38:HVB38"/>
    <mergeCell ref="HVC38:HVH38"/>
    <mergeCell ref="HVI38:HVN38"/>
    <mergeCell ref="HVO38:HVT38"/>
    <mergeCell ref="HVU38:HVZ38"/>
    <mergeCell ref="HTS38:HTX38"/>
    <mergeCell ref="HTY38:HUD38"/>
    <mergeCell ref="HUE38:HUJ38"/>
    <mergeCell ref="HUK38:HUP38"/>
    <mergeCell ref="HUQ38:HUV38"/>
    <mergeCell ref="HSO38:HST38"/>
    <mergeCell ref="HSU38:HSZ38"/>
    <mergeCell ref="HTA38:HTF38"/>
    <mergeCell ref="HTG38:HTL38"/>
    <mergeCell ref="HTM38:HTR38"/>
    <mergeCell ref="HRK38:HRP38"/>
    <mergeCell ref="HRQ38:HRV38"/>
    <mergeCell ref="HRW38:HSB38"/>
    <mergeCell ref="HSC38:HSH38"/>
    <mergeCell ref="HSI38:HSN38"/>
    <mergeCell ref="HQG38:HQL38"/>
    <mergeCell ref="HQM38:HQR38"/>
    <mergeCell ref="HQS38:HQX38"/>
    <mergeCell ref="HQY38:HRD38"/>
    <mergeCell ref="HRE38:HRJ38"/>
    <mergeCell ref="HPC38:HPH38"/>
    <mergeCell ref="HPI38:HPN38"/>
    <mergeCell ref="HPO38:HPT38"/>
    <mergeCell ref="HPU38:HPZ38"/>
    <mergeCell ref="HQA38:HQF38"/>
    <mergeCell ref="HNY38:HOD38"/>
    <mergeCell ref="HOE38:HOJ38"/>
    <mergeCell ref="HOK38:HOP38"/>
    <mergeCell ref="HOQ38:HOV38"/>
    <mergeCell ref="HOW38:HPB38"/>
    <mergeCell ref="HMU38:HMZ38"/>
    <mergeCell ref="HNA38:HNF38"/>
    <mergeCell ref="HNG38:HNL38"/>
    <mergeCell ref="HNM38:HNR38"/>
    <mergeCell ref="HNS38:HNX38"/>
    <mergeCell ref="HLQ38:HLV38"/>
    <mergeCell ref="HLW38:HMB38"/>
    <mergeCell ref="HMC38:HMH38"/>
    <mergeCell ref="HMI38:HMN38"/>
    <mergeCell ref="HMO38:HMT38"/>
    <mergeCell ref="HKM38:HKR38"/>
    <mergeCell ref="HKS38:HKX38"/>
    <mergeCell ref="HKY38:HLD38"/>
    <mergeCell ref="HLE38:HLJ38"/>
    <mergeCell ref="HLK38:HLP38"/>
    <mergeCell ref="HJI38:HJN38"/>
    <mergeCell ref="HJO38:HJT38"/>
    <mergeCell ref="HJU38:HJZ38"/>
    <mergeCell ref="HKA38:HKF38"/>
    <mergeCell ref="HKG38:HKL38"/>
    <mergeCell ref="HIE38:HIJ38"/>
    <mergeCell ref="HIK38:HIP38"/>
    <mergeCell ref="HIQ38:HIV38"/>
    <mergeCell ref="HIW38:HJB38"/>
    <mergeCell ref="HJC38:HJH38"/>
    <mergeCell ref="HHA38:HHF38"/>
    <mergeCell ref="HHG38:HHL38"/>
    <mergeCell ref="HHM38:HHR38"/>
    <mergeCell ref="HHS38:HHX38"/>
    <mergeCell ref="HHY38:HID38"/>
    <mergeCell ref="HFW38:HGB38"/>
    <mergeCell ref="HGC38:HGH38"/>
    <mergeCell ref="HGI38:HGN38"/>
    <mergeCell ref="HGO38:HGT38"/>
    <mergeCell ref="HGU38:HGZ38"/>
    <mergeCell ref="HES38:HEX38"/>
    <mergeCell ref="HEY38:HFD38"/>
    <mergeCell ref="HFE38:HFJ38"/>
    <mergeCell ref="HFK38:HFP38"/>
    <mergeCell ref="HFQ38:HFV38"/>
    <mergeCell ref="HDO38:HDT38"/>
    <mergeCell ref="HDU38:HDZ38"/>
    <mergeCell ref="HEA38:HEF38"/>
    <mergeCell ref="HEG38:HEL38"/>
    <mergeCell ref="HEM38:HER38"/>
    <mergeCell ref="HCK38:HCP38"/>
    <mergeCell ref="HCQ38:HCV38"/>
    <mergeCell ref="HCW38:HDB38"/>
    <mergeCell ref="HDC38:HDH38"/>
    <mergeCell ref="HDI38:HDN38"/>
    <mergeCell ref="HBG38:HBL38"/>
    <mergeCell ref="HBM38:HBR38"/>
    <mergeCell ref="HBS38:HBX38"/>
    <mergeCell ref="HBY38:HCD38"/>
    <mergeCell ref="HCE38:HCJ38"/>
    <mergeCell ref="HAC38:HAH38"/>
    <mergeCell ref="HAI38:HAN38"/>
    <mergeCell ref="HAO38:HAT38"/>
    <mergeCell ref="HAU38:HAZ38"/>
    <mergeCell ref="HBA38:HBF38"/>
    <mergeCell ref="GYY38:GZD38"/>
    <mergeCell ref="GZE38:GZJ38"/>
    <mergeCell ref="GZK38:GZP38"/>
    <mergeCell ref="GZQ38:GZV38"/>
    <mergeCell ref="GZW38:HAB38"/>
    <mergeCell ref="GXU38:GXZ38"/>
    <mergeCell ref="GYA38:GYF38"/>
    <mergeCell ref="GYG38:GYL38"/>
    <mergeCell ref="GYM38:GYR38"/>
    <mergeCell ref="GYS38:GYX38"/>
    <mergeCell ref="GWQ38:GWV38"/>
    <mergeCell ref="GWW38:GXB38"/>
    <mergeCell ref="GXC38:GXH38"/>
    <mergeCell ref="GXI38:GXN38"/>
    <mergeCell ref="GXO38:GXT38"/>
    <mergeCell ref="GVM38:GVR38"/>
    <mergeCell ref="GVS38:GVX38"/>
    <mergeCell ref="GVY38:GWD38"/>
    <mergeCell ref="GWE38:GWJ38"/>
    <mergeCell ref="GWK38:GWP38"/>
    <mergeCell ref="GUI38:GUN38"/>
    <mergeCell ref="GUO38:GUT38"/>
    <mergeCell ref="GUU38:GUZ38"/>
    <mergeCell ref="GVA38:GVF38"/>
    <mergeCell ref="GVG38:GVL38"/>
    <mergeCell ref="GTE38:GTJ38"/>
    <mergeCell ref="GTK38:GTP38"/>
    <mergeCell ref="GTQ38:GTV38"/>
    <mergeCell ref="GTW38:GUB38"/>
    <mergeCell ref="GUC38:GUH38"/>
    <mergeCell ref="GSA38:GSF38"/>
    <mergeCell ref="GSG38:GSL38"/>
    <mergeCell ref="GSM38:GSR38"/>
    <mergeCell ref="GSS38:GSX38"/>
    <mergeCell ref="GSY38:GTD38"/>
    <mergeCell ref="GQW38:GRB38"/>
    <mergeCell ref="GRC38:GRH38"/>
    <mergeCell ref="GRI38:GRN38"/>
    <mergeCell ref="GRO38:GRT38"/>
    <mergeCell ref="GRU38:GRZ38"/>
    <mergeCell ref="GPS38:GPX38"/>
    <mergeCell ref="GPY38:GQD38"/>
    <mergeCell ref="GQE38:GQJ38"/>
    <mergeCell ref="GQK38:GQP38"/>
    <mergeCell ref="GQQ38:GQV38"/>
    <mergeCell ref="GOO38:GOT38"/>
    <mergeCell ref="GOU38:GOZ38"/>
    <mergeCell ref="GPA38:GPF38"/>
    <mergeCell ref="GPG38:GPL38"/>
    <mergeCell ref="GPM38:GPR38"/>
    <mergeCell ref="GNK38:GNP38"/>
    <mergeCell ref="GNQ38:GNV38"/>
    <mergeCell ref="GNW38:GOB38"/>
    <mergeCell ref="GOC38:GOH38"/>
    <mergeCell ref="GOI38:GON38"/>
    <mergeCell ref="GMG38:GML38"/>
    <mergeCell ref="GMM38:GMR38"/>
    <mergeCell ref="GMS38:GMX38"/>
    <mergeCell ref="GMY38:GND38"/>
    <mergeCell ref="GNE38:GNJ38"/>
    <mergeCell ref="GLC38:GLH38"/>
    <mergeCell ref="GLI38:GLN38"/>
    <mergeCell ref="GLO38:GLT38"/>
    <mergeCell ref="GLU38:GLZ38"/>
    <mergeCell ref="GMA38:GMF38"/>
    <mergeCell ref="GJY38:GKD38"/>
    <mergeCell ref="GKE38:GKJ38"/>
    <mergeCell ref="GKK38:GKP38"/>
    <mergeCell ref="GKQ38:GKV38"/>
    <mergeCell ref="GKW38:GLB38"/>
    <mergeCell ref="GIU38:GIZ38"/>
    <mergeCell ref="GJA38:GJF38"/>
    <mergeCell ref="GJG38:GJL38"/>
    <mergeCell ref="GJM38:GJR38"/>
    <mergeCell ref="GJS38:GJX38"/>
    <mergeCell ref="GHQ38:GHV38"/>
    <mergeCell ref="GHW38:GIB38"/>
    <mergeCell ref="GIC38:GIH38"/>
    <mergeCell ref="GII38:GIN38"/>
    <mergeCell ref="GIO38:GIT38"/>
    <mergeCell ref="GGM38:GGR38"/>
    <mergeCell ref="GGS38:GGX38"/>
    <mergeCell ref="GGY38:GHD38"/>
    <mergeCell ref="GHE38:GHJ38"/>
    <mergeCell ref="GHK38:GHP38"/>
    <mergeCell ref="GFI38:GFN38"/>
    <mergeCell ref="GFO38:GFT38"/>
    <mergeCell ref="GFU38:GFZ38"/>
    <mergeCell ref="GGA38:GGF38"/>
    <mergeCell ref="GGG38:GGL38"/>
    <mergeCell ref="GEE38:GEJ38"/>
    <mergeCell ref="GEK38:GEP38"/>
    <mergeCell ref="GEQ38:GEV38"/>
    <mergeCell ref="GEW38:GFB38"/>
    <mergeCell ref="GFC38:GFH38"/>
    <mergeCell ref="GDA38:GDF38"/>
    <mergeCell ref="GDG38:GDL38"/>
    <mergeCell ref="GDM38:GDR38"/>
    <mergeCell ref="GDS38:GDX38"/>
    <mergeCell ref="GDY38:GED38"/>
    <mergeCell ref="GBW38:GCB38"/>
    <mergeCell ref="GCC38:GCH38"/>
    <mergeCell ref="GCI38:GCN38"/>
    <mergeCell ref="GCO38:GCT38"/>
    <mergeCell ref="GCU38:GCZ38"/>
    <mergeCell ref="GAS38:GAX38"/>
    <mergeCell ref="GAY38:GBD38"/>
    <mergeCell ref="GBE38:GBJ38"/>
    <mergeCell ref="GBK38:GBP38"/>
    <mergeCell ref="GBQ38:GBV38"/>
    <mergeCell ref="FZO38:FZT38"/>
    <mergeCell ref="FZU38:FZZ38"/>
    <mergeCell ref="GAA38:GAF38"/>
    <mergeCell ref="GAG38:GAL38"/>
    <mergeCell ref="GAM38:GAR38"/>
    <mergeCell ref="FYK38:FYP38"/>
    <mergeCell ref="FYQ38:FYV38"/>
    <mergeCell ref="FYW38:FZB38"/>
    <mergeCell ref="FZC38:FZH38"/>
    <mergeCell ref="FZI38:FZN38"/>
    <mergeCell ref="FXG38:FXL38"/>
    <mergeCell ref="FXM38:FXR38"/>
    <mergeCell ref="FXS38:FXX38"/>
    <mergeCell ref="FXY38:FYD38"/>
    <mergeCell ref="FYE38:FYJ38"/>
    <mergeCell ref="FWC38:FWH38"/>
    <mergeCell ref="FWI38:FWN38"/>
    <mergeCell ref="FWO38:FWT38"/>
    <mergeCell ref="FWU38:FWZ38"/>
    <mergeCell ref="FXA38:FXF38"/>
    <mergeCell ref="FUY38:FVD38"/>
    <mergeCell ref="FVE38:FVJ38"/>
    <mergeCell ref="FVK38:FVP38"/>
    <mergeCell ref="FVQ38:FVV38"/>
    <mergeCell ref="FVW38:FWB38"/>
    <mergeCell ref="FTU38:FTZ38"/>
    <mergeCell ref="FUA38:FUF38"/>
    <mergeCell ref="FUG38:FUL38"/>
    <mergeCell ref="FUM38:FUR38"/>
    <mergeCell ref="FUS38:FUX38"/>
    <mergeCell ref="FSQ38:FSV38"/>
    <mergeCell ref="FSW38:FTB38"/>
    <mergeCell ref="FTC38:FTH38"/>
    <mergeCell ref="FTI38:FTN38"/>
    <mergeCell ref="FTO38:FTT38"/>
    <mergeCell ref="FRM38:FRR38"/>
    <mergeCell ref="FRS38:FRX38"/>
    <mergeCell ref="FRY38:FSD38"/>
    <mergeCell ref="FSE38:FSJ38"/>
    <mergeCell ref="FSK38:FSP38"/>
    <mergeCell ref="FQI38:FQN38"/>
    <mergeCell ref="FQO38:FQT38"/>
    <mergeCell ref="FQU38:FQZ38"/>
    <mergeCell ref="FRA38:FRF38"/>
    <mergeCell ref="FRG38:FRL38"/>
    <mergeCell ref="FPE38:FPJ38"/>
    <mergeCell ref="FPK38:FPP38"/>
    <mergeCell ref="FPQ38:FPV38"/>
    <mergeCell ref="FPW38:FQB38"/>
    <mergeCell ref="FQC38:FQH38"/>
    <mergeCell ref="FOA38:FOF38"/>
    <mergeCell ref="FOG38:FOL38"/>
    <mergeCell ref="FOM38:FOR38"/>
    <mergeCell ref="FOS38:FOX38"/>
    <mergeCell ref="FOY38:FPD38"/>
    <mergeCell ref="FMW38:FNB38"/>
    <mergeCell ref="FNC38:FNH38"/>
    <mergeCell ref="FNI38:FNN38"/>
    <mergeCell ref="FNO38:FNT38"/>
    <mergeCell ref="FNU38:FNZ38"/>
    <mergeCell ref="FLS38:FLX38"/>
    <mergeCell ref="FLY38:FMD38"/>
    <mergeCell ref="FME38:FMJ38"/>
    <mergeCell ref="FMK38:FMP38"/>
    <mergeCell ref="FMQ38:FMV38"/>
    <mergeCell ref="FKO38:FKT38"/>
    <mergeCell ref="FKU38:FKZ38"/>
    <mergeCell ref="FLA38:FLF38"/>
    <mergeCell ref="FLG38:FLL38"/>
    <mergeCell ref="FLM38:FLR38"/>
    <mergeCell ref="FJK38:FJP38"/>
    <mergeCell ref="FJQ38:FJV38"/>
    <mergeCell ref="FJW38:FKB38"/>
    <mergeCell ref="FKC38:FKH38"/>
    <mergeCell ref="FKI38:FKN38"/>
    <mergeCell ref="FIG38:FIL38"/>
    <mergeCell ref="FIM38:FIR38"/>
    <mergeCell ref="FIS38:FIX38"/>
    <mergeCell ref="FIY38:FJD38"/>
    <mergeCell ref="FJE38:FJJ38"/>
    <mergeCell ref="FHC38:FHH38"/>
    <mergeCell ref="FHI38:FHN38"/>
    <mergeCell ref="FHO38:FHT38"/>
    <mergeCell ref="FHU38:FHZ38"/>
    <mergeCell ref="FIA38:FIF38"/>
    <mergeCell ref="FFY38:FGD38"/>
    <mergeCell ref="FGE38:FGJ38"/>
    <mergeCell ref="FGK38:FGP38"/>
    <mergeCell ref="FGQ38:FGV38"/>
    <mergeCell ref="FGW38:FHB38"/>
    <mergeCell ref="FEU38:FEZ38"/>
    <mergeCell ref="FFA38:FFF38"/>
    <mergeCell ref="FFG38:FFL38"/>
    <mergeCell ref="FFM38:FFR38"/>
    <mergeCell ref="FFS38:FFX38"/>
    <mergeCell ref="FDQ38:FDV38"/>
    <mergeCell ref="FDW38:FEB38"/>
    <mergeCell ref="FEC38:FEH38"/>
    <mergeCell ref="FEI38:FEN38"/>
    <mergeCell ref="FEO38:FET38"/>
    <mergeCell ref="FCM38:FCR38"/>
    <mergeCell ref="FCS38:FCX38"/>
    <mergeCell ref="FCY38:FDD38"/>
    <mergeCell ref="FDE38:FDJ38"/>
    <mergeCell ref="FDK38:FDP38"/>
    <mergeCell ref="FBI38:FBN38"/>
    <mergeCell ref="FBO38:FBT38"/>
    <mergeCell ref="FBU38:FBZ38"/>
    <mergeCell ref="FCA38:FCF38"/>
    <mergeCell ref="FCG38:FCL38"/>
    <mergeCell ref="FAE38:FAJ38"/>
    <mergeCell ref="FAK38:FAP38"/>
    <mergeCell ref="FAQ38:FAV38"/>
    <mergeCell ref="FAW38:FBB38"/>
    <mergeCell ref="FBC38:FBH38"/>
    <mergeCell ref="EZA38:EZF38"/>
    <mergeCell ref="EZG38:EZL38"/>
    <mergeCell ref="EZM38:EZR38"/>
    <mergeCell ref="EZS38:EZX38"/>
    <mergeCell ref="EZY38:FAD38"/>
    <mergeCell ref="EXW38:EYB38"/>
    <mergeCell ref="EYC38:EYH38"/>
    <mergeCell ref="EYI38:EYN38"/>
    <mergeCell ref="EYO38:EYT38"/>
    <mergeCell ref="EYU38:EYZ38"/>
    <mergeCell ref="EWS38:EWX38"/>
    <mergeCell ref="EWY38:EXD38"/>
    <mergeCell ref="EXE38:EXJ38"/>
    <mergeCell ref="EXK38:EXP38"/>
    <mergeCell ref="EXQ38:EXV38"/>
    <mergeCell ref="EVO38:EVT38"/>
    <mergeCell ref="EVU38:EVZ38"/>
    <mergeCell ref="EWA38:EWF38"/>
    <mergeCell ref="EWG38:EWL38"/>
    <mergeCell ref="EWM38:EWR38"/>
    <mergeCell ref="EUK38:EUP38"/>
    <mergeCell ref="EUQ38:EUV38"/>
    <mergeCell ref="EUW38:EVB38"/>
    <mergeCell ref="EVC38:EVH38"/>
    <mergeCell ref="EVI38:EVN38"/>
    <mergeCell ref="ETG38:ETL38"/>
    <mergeCell ref="ETM38:ETR38"/>
    <mergeCell ref="ETS38:ETX38"/>
    <mergeCell ref="ETY38:EUD38"/>
    <mergeCell ref="EUE38:EUJ38"/>
    <mergeCell ref="ESC38:ESH38"/>
    <mergeCell ref="ESI38:ESN38"/>
    <mergeCell ref="ESO38:EST38"/>
    <mergeCell ref="ESU38:ESZ38"/>
    <mergeCell ref="ETA38:ETF38"/>
    <mergeCell ref="EQY38:ERD38"/>
    <mergeCell ref="ERE38:ERJ38"/>
    <mergeCell ref="ERK38:ERP38"/>
    <mergeCell ref="ERQ38:ERV38"/>
    <mergeCell ref="ERW38:ESB38"/>
    <mergeCell ref="EPU38:EPZ38"/>
    <mergeCell ref="EQA38:EQF38"/>
    <mergeCell ref="EQG38:EQL38"/>
    <mergeCell ref="EQM38:EQR38"/>
    <mergeCell ref="EQS38:EQX38"/>
    <mergeCell ref="EOQ38:EOV38"/>
    <mergeCell ref="EOW38:EPB38"/>
    <mergeCell ref="EPC38:EPH38"/>
    <mergeCell ref="EPI38:EPN38"/>
    <mergeCell ref="EPO38:EPT38"/>
    <mergeCell ref="ENM38:ENR38"/>
    <mergeCell ref="ENS38:ENX38"/>
    <mergeCell ref="ENY38:EOD38"/>
    <mergeCell ref="EOE38:EOJ38"/>
    <mergeCell ref="EOK38:EOP38"/>
    <mergeCell ref="EMI38:EMN38"/>
    <mergeCell ref="EMO38:EMT38"/>
    <mergeCell ref="EMU38:EMZ38"/>
    <mergeCell ref="ENA38:ENF38"/>
    <mergeCell ref="ENG38:ENL38"/>
    <mergeCell ref="ELE38:ELJ38"/>
    <mergeCell ref="ELK38:ELP38"/>
    <mergeCell ref="ELQ38:ELV38"/>
    <mergeCell ref="ELW38:EMB38"/>
    <mergeCell ref="EMC38:EMH38"/>
    <mergeCell ref="EKA38:EKF38"/>
    <mergeCell ref="EKG38:EKL38"/>
    <mergeCell ref="EKM38:EKR38"/>
    <mergeCell ref="EKS38:EKX38"/>
    <mergeCell ref="EKY38:ELD38"/>
    <mergeCell ref="EIW38:EJB38"/>
    <mergeCell ref="EJC38:EJH38"/>
    <mergeCell ref="EJI38:EJN38"/>
    <mergeCell ref="EJO38:EJT38"/>
    <mergeCell ref="EJU38:EJZ38"/>
    <mergeCell ref="EHS38:EHX38"/>
    <mergeCell ref="EHY38:EID38"/>
    <mergeCell ref="EIE38:EIJ38"/>
    <mergeCell ref="EIK38:EIP38"/>
    <mergeCell ref="EIQ38:EIV38"/>
    <mergeCell ref="EGO38:EGT38"/>
    <mergeCell ref="EGU38:EGZ38"/>
    <mergeCell ref="EHA38:EHF38"/>
    <mergeCell ref="EHG38:EHL38"/>
    <mergeCell ref="EHM38:EHR38"/>
    <mergeCell ref="EFK38:EFP38"/>
    <mergeCell ref="EFQ38:EFV38"/>
    <mergeCell ref="EFW38:EGB38"/>
    <mergeCell ref="EGC38:EGH38"/>
    <mergeCell ref="EGI38:EGN38"/>
    <mergeCell ref="EEG38:EEL38"/>
    <mergeCell ref="EEM38:EER38"/>
    <mergeCell ref="EES38:EEX38"/>
    <mergeCell ref="EEY38:EFD38"/>
    <mergeCell ref="EFE38:EFJ38"/>
    <mergeCell ref="EDC38:EDH38"/>
    <mergeCell ref="EDI38:EDN38"/>
    <mergeCell ref="EDO38:EDT38"/>
    <mergeCell ref="EDU38:EDZ38"/>
    <mergeCell ref="EEA38:EEF38"/>
    <mergeCell ref="EBY38:ECD38"/>
    <mergeCell ref="ECE38:ECJ38"/>
    <mergeCell ref="ECK38:ECP38"/>
    <mergeCell ref="ECQ38:ECV38"/>
    <mergeCell ref="ECW38:EDB38"/>
    <mergeCell ref="EAU38:EAZ38"/>
    <mergeCell ref="EBA38:EBF38"/>
    <mergeCell ref="EBG38:EBL38"/>
    <mergeCell ref="EBM38:EBR38"/>
    <mergeCell ref="EBS38:EBX38"/>
    <mergeCell ref="DZQ38:DZV38"/>
    <mergeCell ref="DZW38:EAB38"/>
    <mergeCell ref="EAC38:EAH38"/>
    <mergeCell ref="EAI38:EAN38"/>
    <mergeCell ref="EAO38:EAT38"/>
    <mergeCell ref="DYM38:DYR38"/>
    <mergeCell ref="DYS38:DYX38"/>
    <mergeCell ref="DYY38:DZD38"/>
    <mergeCell ref="DZE38:DZJ38"/>
    <mergeCell ref="DZK38:DZP38"/>
    <mergeCell ref="DXI38:DXN38"/>
    <mergeCell ref="DXO38:DXT38"/>
    <mergeCell ref="DXU38:DXZ38"/>
    <mergeCell ref="DYA38:DYF38"/>
    <mergeCell ref="DYG38:DYL38"/>
    <mergeCell ref="DWE38:DWJ38"/>
    <mergeCell ref="DWK38:DWP38"/>
    <mergeCell ref="DWQ38:DWV38"/>
    <mergeCell ref="DWW38:DXB38"/>
    <mergeCell ref="DXC38:DXH38"/>
    <mergeCell ref="DVA38:DVF38"/>
    <mergeCell ref="DVG38:DVL38"/>
    <mergeCell ref="DVM38:DVR38"/>
    <mergeCell ref="DVS38:DVX38"/>
    <mergeCell ref="DVY38:DWD38"/>
    <mergeCell ref="DTW38:DUB38"/>
    <mergeCell ref="DUC38:DUH38"/>
    <mergeCell ref="DUI38:DUN38"/>
    <mergeCell ref="DUO38:DUT38"/>
    <mergeCell ref="DUU38:DUZ38"/>
    <mergeCell ref="DSS38:DSX38"/>
    <mergeCell ref="DSY38:DTD38"/>
    <mergeCell ref="DTE38:DTJ38"/>
    <mergeCell ref="DTK38:DTP38"/>
    <mergeCell ref="DTQ38:DTV38"/>
    <mergeCell ref="DRO38:DRT38"/>
    <mergeCell ref="DRU38:DRZ38"/>
    <mergeCell ref="DSA38:DSF38"/>
    <mergeCell ref="DSG38:DSL38"/>
    <mergeCell ref="DSM38:DSR38"/>
    <mergeCell ref="DQK38:DQP38"/>
    <mergeCell ref="DQQ38:DQV38"/>
    <mergeCell ref="DQW38:DRB38"/>
    <mergeCell ref="DRC38:DRH38"/>
    <mergeCell ref="DRI38:DRN38"/>
    <mergeCell ref="DPG38:DPL38"/>
    <mergeCell ref="DPM38:DPR38"/>
    <mergeCell ref="DPS38:DPX38"/>
    <mergeCell ref="DPY38:DQD38"/>
    <mergeCell ref="DQE38:DQJ38"/>
    <mergeCell ref="DOC38:DOH38"/>
    <mergeCell ref="DOI38:DON38"/>
    <mergeCell ref="DOO38:DOT38"/>
    <mergeCell ref="DOU38:DOZ38"/>
    <mergeCell ref="DPA38:DPF38"/>
    <mergeCell ref="DMY38:DND38"/>
    <mergeCell ref="DNE38:DNJ38"/>
    <mergeCell ref="DNK38:DNP38"/>
    <mergeCell ref="DNQ38:DNV38"/>
    <mergeCell ref="DNW38:DOB38"/>
    <mergeCell ref="DLU38:DLZ38"/>
    <mergeCell ref="DMA38:DMF38"/>
    <mergeCell ref="DMG38:DML38"/>
    <mergeCell ref="DMM38:DMR38"/>
    <mergeCell ref="DMS38:DMX38"/>
    <mergeCell ref="DKQ38:DKV38"/>
    <mergeCell ref="DKW38:DLB38"/>
    <mergeCell ref="DLC38:DLH38"/>
    <mergeCell ref="DLI38:DLN38"/>
    <mergeCell ref="DLO38:DLT38"/>
    <mergeCell ref="DJM38:DJR38"/>
    <mergeCell ref="DJS38:DJX38"/>
    <mergeCell ref="DJY38:DKD38"/>
    <mergeCell ref="DKE38:DKJ38"/>
    <mergeCell ref="DKK38:DKP38"/>
    <mergeCell ref="DII38:DIN38"/>
    <mergeCell ref="DIO38:DIT38"/>
    <mergeCell ref="DIU38:DIZ38"/>
    <mergeCell ref="DJA38:DJF38"/>
    <mergeCell ref="DJG38:DJL38"/>
    <mergeCell ref="DHE38:DHJ38"/>
    <mergeCell ref="DHK38:DHP38"/>
    <mergeCell ref="DHQ38:DHV38"/>
    <mergeCell ref="DHW38:DIB38"/>
    <mergeCell ref="DIC38:DIH38"/>
    <mergeCell ref="DGA38:DGF38"/>
    <mergeCell ref="DGG38:DGL38"/>
    <mergeCell ref="DGM38:DGR38"/>
    <mergeCell ref="DGS38:DGX38"/>
    <mergeCell ref="DGY38:DHD38"/>
    <mergeCell ref="DEW38:DFB38"/>
    <mergeCell ref="DFC38:DFH38"/>
    <mergeCell ref="DFI38:DFN38"/>
    <mergeCell ref="DFO38:DFT38"/>
    <mergeCell ref="DFU38:DFZ38"/>
    <mergeCell ref="DDS38:DDX38"/>
    <mergeCell ref="DDY38:DED38"/>
    <mergeCell ref="DEE38:DEJ38"/>
    <mergeCell ref="DEK38:DEP38"/>
    <mergeCell ref="DEQ38:DEV38"/>
    <mergeCell ref="DCO38:DCT38"/>
    <mergeCell ref="DCU38:DCZ38"/>
    <mergeCell ref="DDA38:DDF38"/>
    <mergeCell ref="DDG38:DDL38"/>
    <mergeCell ref="DDM38:DDR38"/>
    <mergeCell ref="DBK38:DBP38"/>
    <mergeCell ref="DBQ38:DBV38"/>
    <mergeCell ref="DBW38:DCB38"/>
    <mergeCell ref="DCC38:DCH38"/>
    <mergeCell ref="DCI38:DCN38"/>
    <mergeCell ref="DAG38:DAL38"/>
    <mergeCell ref="DAM38:DAR38"/>
    <mergeCell ref="DAS38:DAX38"/>
    <mergeCell ref="DAY38:DBD38"/>
    <mergeCell ref="DBE38:DBJ38"/>
    <mergeCell ref="CZC38:CZH38"/>
    <mergeCell ref="CZI38:CZN38"/>
    <mergeCell ref="CZO38:CZT38"/>
    <mergeCell ref="CZU38:CZZ38"/>
    <mergeCell ref="DAA38:DAF38"/>
    <mergeCell ref="CXY38:CYD38"/>
    <mergeCell ref="CYE38:CYJ38"/>
    <mergeCell ref="CYK38:CYP38"/>
    <mergeCell ref="CYQ38:CYV38"/>
    <mergeCell ref="CYW38:CZB38"/>
    <mergeCell ref="CWU38:CWZ38"/>
    <mergeCell ref="CXA38:CXF38"/>
    <mergeCell ref="CXG38:CXL38"/>
    <mergeCell ref="CXM38:CXR38"/>
    <mergeCell ref="CXS38:CXX38"/>
    <mergeCell ref="CVQ38:CVV38"/>
    <mergeCell ref="CVW38:CWB38"/>
    <mergeCell ref="CWC38:CWH38"/>
    <mergeCell ref="CWI38:CWN38"/>
    <mergeCell ref="CWO38:CWT38"/>
    <mergeCell ref="CUM38:CUR38"/>
    <mergeCell ref="CUS38:CUX38"/>
    <mergeCell ref="CUY38:CVD38"/>
    <mergeCell ref="CVE38:CVJ38"/>
    <mergeCell ref="CVK38:CVP38"/>
    <mergeCell ref="CTI38:CTN38"/>
    <mergeCell ref="CTO38:CTT38"/>
    <mergeCell ref="CTU38:CTZ38"/>
    <mergeCell ref="CUA38:CUF38"/>
    <mergeCell ref="CUG38:CUL38"/>
    <mergeCell ref="CSE38:CSJ38"/>
    <mergeCell ref="CSK38:CSP38"/>
    <mergeCell ref="CSQ38:CSV38"/>
    <mergeCell ref="CSW38:CTB38"/>
    <mergeCell ref="CTC38:CTH38"/>
    <mergeCell ref="CRA38:CRF38"/>
    <mergeCell ref="CRG38:CRL38"/>
    <mergeCell ref="CRM38:CRR38"/>
    <mergeCell ref="CRS38:CRX38"/>
    <mergeCell ref="CRY38:CSD38"/>
    <mergeCell ref="CPW38:CQB38"/>
    <mergeCell ref="CQC38:CQH38"/>
    <mergeCell ref="CQI38:CQN38"/>
    <mergeCell ref="CQO38:CQT38"/>
    <mergeCell ref="CQU38:CQZ38"/>
    <mergeCell ref="COS38:COX38"/>
    <mergeCell ref="COY38:CPD38"/>
    <mergeCell ref="CPE38:CPJ38"/>
    <mergeCell ref="CPK38:CPP38"/>
    <mergeCell ref="CPQ38:CPV38"/>
    <mergeCell ref="CNO38:CNT38"/>
    <mergeCell ref="CNU38:CNZ38"/>
    <mergeCell ref="COA38:COF38"/>
    <mergeCell ref="COG38:COL38"/>
    <mergeCell ref="COM38:COR38"/>
    <mergeCell ref="CMK38:CMP38"/>
    <mergeCell ref="CMQ38:CMV38"/>
    <mergeCell ref="CMW38:CNB38"/>
    <mergeCell ref="CNC38:CNH38"/>
    <mergeCell ref="CNI38:CNN38"/>
    <mergeCell ref="CLG38:CLL38"/>
    <mergeCell ref="CLM38:CLR38"/>
    <mergeCell ref="CLS38:CLX38"/>
    <mergeCell ref="CLY38:CMD38"/>
    <mergeCell ref="CME38:CMJ38"/>
    <mergeCell ref="CKC38:CKH38"/>
    <mergeCell ref="CKI38:CKN38"/>
    <mergeCell ref="CKO38:CKT38"/>
    <mergeCell ref="CKU38:CKZ38"/>
    <mergeCell ref="CLA38:CLF38"/>
    <mergeCell ref="CIY38:CJD38"/>
    <mergeCell ref="CJE38:CJJ38"/>
    <mergeCell ref="CJK38:CJP38"/>
    <mergeCell ref="CJQ38:CJV38"/>
    <mergeCell ref="CJW38:CKB38"/>
    <mergeCell ref="CHU38:CHZ38"/>
    <mergeCell ref="CIA38:CIF38"/>
    <mergeCell ref="CIG38:CIL38"/>
    <mergeCell ref="CIM38:CIR38"/>
    <mergeCell ref="CIS38:CIX38"/>
    <mergeCell ref="CGQ38:CGV38"/>
    <mergeCell ref="CGW38:CHB38"/>
    <mergeCell ref="CHC38:CHH38"/>
    <mergeCell ref="CHI38:CHN38"/>
    <mergeCell ref="CHO38:CHT38"/>
    <mergeCell ref="CFM38:CFR38"/>
    <mergeCell ref="CFS38:CFX38"/>
    <mergeCell ref="CFY38:CGD38"/>
    <mergeCell ref="CGE38:CGJ38"/>
    <mergeCell ref="CGK38:CGP38"/>
    <mergeCell ref="CEI38:CEN38"/>
    <mergeCell ref="CEO38:CET38"/>
    <mergeCell ref="CEU38:CEZ38"/>
    <mergeCell ref="CFA38:CFF38"/>
    <mergeCell ref="CFG38:CFL38"/>
    <mergeCell ref="CDE38:CDJ38"/>
    <mergeCell ref="CDK38:CDP38"/>
    <mergeCell ref="CDQ38:CDV38"/>
    <mergeCell ref="CDW38:CEB38"/>
    <mergeCell ref="CEC38:CEH38"/>
    <mergeCell ref="CCA38:CCF38"/>
    <mergeCell ref="CCG38:CCL38"/>
    <mergeCell ref="CCM38:CCR38"/>
    <mergeCell ref="CCS38:CCX38"/>
    <mergeCell ref="CCY38:CDD38"/>
    <mergeCell ref="CAW38:CBB38"/>
    <mergeCell ref="CBC38:CBH38"/>
    <mergeCell ref="CBI38:CBN38"/>
    <mergeCell ref="CBO38:CBT38"/>
    <mergeCell ref="CBU38:CBZ38"/>
    <mergeCell ref="BZS38:BZX38"/>
    <mergeCell ref="BZY38:CAD38"/>
    <mergeCell ref="CAE38:CAJ38"/>
    <mergeCell ref="CAK38:CAP38"/>
    <mergeCell ref="CAQ38:CAV38"/>
    <mergeCell ref="BYO38:BYT38"/>
    <mergeCell ref="BYU38:BYZ38"/>
    <mergeCell ref="BZA38:BZF38"/>
    <mergeCell ref="BZG38:BZL38"/>
    <mergeCell ref="BZM38:BZR38"/>
    <mergeCell ref="BXK38:BXP38"/>
    <mergeCell ref="BXQ38:BXV38"/>
    <mergeCell ref="BXW38:BYB38"/>
    <mergeCell ref="BYC38:BYH38"/>
    <mergeCell ref="BYI38:BYN38"/>
    <mergeCell ref="BWG38:BWL38"/>
    <mergeCell ref="BWM38:BWR38"/>
    <mergeCell ref="BWS38:BWX38"/>
    <mergeCell ref="BWY38:BXD38"/>
    <mergeCell ref="BXE38:BXJ38"/>
    <mergeCell ref="BVC38:BVH38"/>
    <mergeCell ref="BVI38:BVN38"/>
    <mergeCell ref="BVO38:BVT38"/>
    <mergeCell ref="BVU38:BVZ38"/>
    <mergeCell ref="BWA38:BWF38"/>
    <mergeCell ref="BTY38:BUD38"/>
    <mergeCell ref="BUE38:BUJ38"/>
    <mergeCell ref="BUK38:BUP38"/>
    <mergeCell ref="BUQ38:BUV38"/>
    <mergeCell ref="BUW38:BVB38"/>
    <mergeCell ref="BSU38:BSZ38"/>
    <mergeCell ref="BTA38:BTF38"/>
    <mergeCell ref="BTG38:BTL38"/>
    <mergeCell ref="BTM38:BTR38"/>
    <mergeCell ref="BTS38:BTX38"/>
    <mergeCell ref="BRQ38:BRV38"/>
    <mergeCell ref="BRW38:BSB38"/>
    <mergeCell ref="BSC38:BSH38"/>
    <mergeCell ref="BSI38:BSN38"/>
    <mergeCell ref="BSO38:BST38"/>
    <mergeCell ref="BQM38:BQR38"/>
    <mergeCell ref="BQS38:BQX38"/>
    <mergeCell ref="BQY38:BRD38"/>
    <mergeCell ref="BRE38:BRJ38"/>
    <mergeCell ref="BRK38:BRP38"/>
    <mergeCell ref="BPI38:BPN38"/>
    <mergeCell ref="BPO38:BPT38"/>
    <mergeCell ref="BPU38:BPZ38"/>
    <mergeCell ref="BQA38:BQF38"/>
    <mergeCell ref="BQG38:BQL38"/>
    <mergeCell ref="BOE38:BOJ38"/>
    <mergeCell ref="BOK38:BOP38"/>
    <mergeCell ref="BOQ38:BOV38"/>
    <mergeCell ref="BOW38:BPB38"/>
    <mergeCell ref="BPC38:BPH38"/>
    <mergeCell ref="BNA38:BNF38"/>
    <mergeCell ref="BNG38:BNL38"/>
    <mergeCell ref="BNM38:BNR38"/>
    <mergeCell ref="BNS38:BNX38"/>
    <mergeCell ref="BNY38:BOD38"/>
    <mergeCell ref="BLW38:BMB38"/>
    <mergeCell ref="BMC38:BMH38"/>
    <mergeCell ref="BMI38:BMN38"/>
    <mergeCell ref="BMO38:BMT38"/>
    <mergeCell ref="BMU38:BMZ38"/>
    <mergeCell ref="BKS38:BKX38"/>
    <mergeCell ref="BKY38:BLD38"/>
    <mergeCell ref="BLE38:BLJ38"/>
    <mergeCell ref="BLK38:BLP38"/>
    <mergeCell ref="BLQ38:BLV38"/>
    <mergeCell ref="BJO38:BJT38"/>
    <mergeCell ref="BJU38:BJZ38"/>
    <mergeCell ref="BKA38:BKF38"/>
    <mergeCell ref="BKG38:BKL38"/>
    <mergeCell ref="BKM38:BKR38"/>
    <mergeCell ref="BIK38:BIP38"/>
    <mergeCell ref="BIQ38:BIV38"/>
    <mergeCell ref="BIW38:BJB38"/>
    <mergeCell ref="BJC38:BJH38"/>
    <mergeCell ref="BJI38:BJN38"/>
    <mergeCell ref="BHG38:BHL38"/>
    <mergeCell ref="BHM38:BHR38"/>
    <mergeCell ref="BHS38:BHX38"/>
    <mergeCell ref="BHY38:BID38"/>
    <mergeCell ref="BIE38:BIJ38"/>
    <mergeCell ref="BGC38:BGH38"/>
    <mergeCell ref="BGI38:BGN38"/>
    <mergeCell ref="BGO38:BGT38"/>
    <mergeCell ref="BGU38:BGZ38"/>
    <mergeCell ref="BHA38:BHF38"/>
    <mergeCell ref="BEY38:BFD38"/>
    <mergeCell ref="BFE38:BFJ38"/>
    <mergeCell ref="BFK38:BFP38"/>
    <mergeCell ref="BFQ38:BFV38"/>
    <mergeCell ref="BFW38:BGB38"/>
    <mergeCell ref="BDU38:BDZ38"/>
    <mergeCell ref="BEA38:BEF38"/>
    <mergeCell ref="BEG38:BEL38"/>
    <mergeCell ref="BEM38:BER38"/>
    <mergeCell ref="BES38:BEX38"/>
    <mergeCell ref="BCQ38:BCV38"/>
    <mergeCell ref="BCW38:BDB38"/>
    <mergeCell ref="BDC38:BDH38"/>
    <mergeCell ref="BDI38:BDN38"/>
    <mergeCell ref="BDO38:BDT38"/>
    <mergeCell ref="BBM38:BBR38"/>
    <mergeCell ref="BBS38:BBX38"/>
    <mergeCell ref="BBY38:BCD38"/>
    <mergeCell ref="BCE38:BCJ38"/>
    <mergeCell ref="BCK38:BCP38"/>
    <mergeCell ref="BAI38:BAN38"/>
    <mergeCell ref="BAO38:BAT38"/>
    <mergeCell ref="BAU38:BAZ38"/>
    <mergeCell ref="BBA38:BBF38"/>
    <mergeCell ref="BBG38:BBL38"/>
    <mergeCell ref="AZE38:AZJ38"/>
    <mergeCell ref="AZK38:AZP38"/>
    <mergeCell ref="AZQ38:AZV38"/>
    <mergeCell ref="AZW38:BAB38"/>
    <mergeCell ref="BAC38:BAH38"/>
    <mergeCell ref="AYA38:AYF38"/>
    <mergeCell ref="AYG38:AYL38"/>
    <mergeCell ref="AYM38:AYR38"/>
    <mergeCell ref="AYS38:AYX38"/>
    <mergeCell ref="AYY38:AZD38"/>
    <mergeCell ref="AWW38:AXB38"/>
    <mergeCell ref="AXC38:AXH38"/>
    <mergeCell ref="AXI38:AXN38"/>
    <mergeCell ref="AXO38:AXT38"/>
    <mergeCell ref="AXU38:AXZ38"/>
    <mergeCell ref="AVS38:AVX38"/>
    <mergeCell ref="AVY38:AWD38"/>
    <mergeCell ref="AWE38:AWJ38"/>
    <mergeCell ref="AWK38:AWP38"/>
    <mergeCell ref="AWQ38:AWV38"/>
    <mergeCell ref="AUO38:AUT38"/>
    <mergeCell ref="AUU38:AUZ38"/>
    <mergeCell ref="AVA38:AVF38"/>
    <mergeCell ref="AVG38:AVL38"/>
    <mergeCell ref="AVM38:AVR38"/>
    <mergeCell ref="ATK38:ATP38"/>
    <mergeCell ref="ATQ38:ATV38"/>
    <mergeCell ref="ATW38:AUB38"/>
    <mergeCell ref="AUC38:AUH38"/>
    <mergeCell ref="AUI38:AUN38"/>
    <mergeCell ref="ASG38:ASL38"/>
    <mergeCell ref="ASM38:ASR38"/>
    <mergeCell ref="ASS38:ASX38"/>
    <mergeCell ref="ASY38:ATD38"/>
    <mergeCell ref="ATE38:ATJ38"/>
    <mergeCell ref="ARC38:ARH38"/>
    <mergeCell ref="ARI38:ARN38"/>
    <mergeCell ref="ARO38:ART38"/>
    <mergeCell ref="ARU38:ARZ38"/>
    <mergeCell ref="ASA38:ASF38"/>
    <mergeCell ref="APY38:AQD38"/>
    <mergeCell ref="AQE38:AQJ38"/>
    <mergeCell ref="AQK38:AQP38"/>
    <mergeCell ref="AQQ38:AQV38"/>
    <mergeCell ref="AQW38:ARB38"/>
    <mergeCell ref="AOU38:AOZ38"/>
    <mergeCell ref="APA38:APF38"/>
    <mergeCell ref="APG38:APL38"/>
    <mergeCell ref="APM38:APR38"/>
    <mergeCell ref="APS38:APX38"/>
    <mergeCell ref="ANQ38:ANV38"/>
    <mergeCell ref="ANW38:AOB38"/>
    <mergeCell ref="AOC38:AOH38"/>
    <mergeCell ref="AOI38:AON38"/>
    <mergeCell ref="AOO38:AOT38"/>
    <mergeCell ref="AMM38:AMR38"/>
    <mergeCell ref="AMS38:AMX38"/>
    <mergeCell ref="AMY38:AND38"/>
    <mergeCell ref="ANE38:ANJ38"/>
    <mergeCell ref="ANK38:ANP38"/>
    <mergeCell ref="ALI38:ALN38"/>
    <mergeCell ref="ALO38:ALT38"/>
    <mergeCell ref="ALU38:ALZ38"/>
    <mergeCell ref="AMA38:AMF38"/>
    <mergeCell ref="AMG38:AML38"/>
    <mergeCell ref="AKE38:AKJ38"/>
    <mergeCell ref="AKK38:AKP38"/>
    <mergeCell ref="AKQ38:AKV38"/>
    <mergeCell ref="AKW38:ALB38"/>
    <mergeCell ref="ALC38:ALH38"/>
    <mergeCell ref="AJA38:AJF38"/>
    <mergeCell ref="AJG38:AJL38"/>
    <mergeCell ref="AJM38:AJR38"/>
    <mergeCell ref="AJS38:AJX38"/>
    <mergeCell ref="AJY38:AKD38"/>
    <mergeCell ref="AHW38:AIB38"/>
    <mergeCell ref="AIC38:AIH38"/>
    <mergeCell ref="AII38:AIN38"/>
    <mergeCell ref="AIO38:AIT38"/>
    <mergeCell ref="AIU38:AIZ38"/>
    <mergeCell ref="AGS38:AGX38"/>
    <mergeCell ref="AGY38:AHD38"/>
    <mergeCell ref="AHE38:AHJ38"/>
    <mergeCell ref="AHK38:AHP38"/>
    <mergeCell ref="AHQ38:AHV38"/>
    <mergeCell ref="AFO38:AFT38"/>
    <mergeCell ref="AFU38:AFZ38"/>
    <mergeCell ref="AGA38:AGF38"/>
    <mergeCell ref="AGG38:AGL38"/>
    <mergeCell ref="AGM38:AGR38"/>
    <mergeCell ref="AEK38:AEP38"/>
    <mergeCell ref="AEQ38:AEV38"/>
    <mergeCell ref="AEW38:AFB38"/>
    <mergeCell ref="AFC38:AFH38"/>
    <mergeCell ref="AFI38:AFN38"/>
    <mergeCell ref="ADG38:ADL38"/>
    <mergeCell ref="ADM38:ADR38"/>
    <mergeCell ref="ADS38:ADX38"/>
    <mergeCell ref="ADY38:AED38"/>
    <mergeCell ref="AEE38:AEJ38"/>
    <mergeCell ref="ACC38:ACH38"/>
    <mergeCell ref="ACI38:ACN38"/>
    <mergeCell ref="ACO38:ACT38"/>
    <mergeCell ref="ACU38:ACZ38"/>
    <mergeCell ref="ADA38:ADF38"/>
    <mergeCell ref="AAY38:ABD38"/>
    <mergeCell ref="ABE38:ABJ38"/>
    <mergeCell ref="ABK38:ABP38"/>
    <mergeCell ref="ABQ38:ABV38"/>
    <mergeCell ref="ABW38:ACB38"/>
    <mergeCell ref="ZU38:ZZ38"/>
    <mergeCell ref="AAA38:AAF38"/>
    <mergeCell ref="AAG38:AAL38"/>
    <mergeCell ref="AAM38:AAR38"/>
    <mergeCell ref="AAS38:AAX38"/>
    <mergeCell ref="YQ38:YV38"/>
    <mergeCell ref="YW38:ZB38"/>
    <mergeCell ref="ZC38:ZH38"/>
    <mergeCell ref="ZI38:ZN38"/>
    <mergeCell ref="ZO38:ZT38"/>
    <mergeCell ref="XM38:XR38"/>
    <mergeCell ref="XS38:XX38"/>
    <mergeCell ref="XY38:YD38"/>
    <mergeCell ref="YE38:YJ38"/>
    <mergeCell ref="YK38:YP38"/>
    <mergeCell ref="WI38:WN38"/>
    <mergeCell ref="WO38:WT38"/>
    <mergeCell ref="WU38:WZ38"/>
    <mergeCell ref="XA38:XF38"/>
    <mergeCell ref="XG38:XL38"/>
    <mergeCell ref="VE38:VJ38"/>
    <mergeCell ref="VK38:VP38"/>
    <mergeCell ref="VQ38:VV38"/>
    <mergeCell ref="VW38:WB38"/>
    <mergeCell ref="WC38:WH38"/>
    <mergeCell ref="UA38:UF38"/>
    <mergeCell ref="UG38:UL38"/>
    <mergeCell ref="UM38:UR38"/>
    <mergeCell ref="US38:UX38"/>
    <mergeCell ref="UY38:VD38"/>
    <mergeCell ref="SW38:TB38"/>
    <mergeCell ref="TC38:TH38"/>
    <mergeCell ref="TI38:TN38"/>
    <mergeCell ref="TO38:TT38"/>
    <mergeCell ref="TU38:TZ38"/>
    <mergeCell ref="JQ38:JV38"/>
    <mergeCell ref="JW38:KB38"/>
    <mergeCell ref="KC38:KH38"/>
    <mergeCell ref="KI38:KN38"/>
    <mergeCell ref="KO38:KT38"/>
    <mergeCell ref="RS38:RX38"/>
    <mergeCell ref="RY38:SD38"/>
    <mergeCell ref="SE38:SJ38"/>
    <mergeCell ref="SK38:SP38"/>
    <mergeCell ref="SQ38:SV38"/>
    <mergeCell ref="QO38:QT38"/>
    <mergeCell ref="QU38:QZ38"/>
    <mergeCell ref="RA38:RF38"/>
    <mergeCell ref="RG38:RL38"/>
    <mergeCell ref="RM38:RR38"/>
    <mergeCell ref="PK38:PP38"/>
    <mergeCell ref="PQ38:PV38"/>
    <mergeCell ref="OS38:OX38"/>
    <mergeCell ref="OY38:PD38"/>
    <mergeCell ref="PE38:PJ38"/>
    <mergeCell ref="BU38:BZ38"/>
    <mergeCell ref="CA38:CF38"/>
    <mergeCell ref="CG38:CL38"/>
    <mergeCell ref="CM38:CR38"/>
    <mergeCell ref="AK38:AP38"/>
    <mergeCell ref="AQ38:AV38"/>
    <mergeCell ref="AW38:BB38"/>
    <mergeCell ref="BC38:BH38"/>
    <mergeCell ref="BI38:BN38"/>
    <mergeCell ref="IM38:IR38"/>
    <mergeCell ref="IS38:IX38"/>
    <mergeCell ref="IY38:JD38"/>
    <mergeCell ref="JE38:JJ38"/>
    <mergeCell ref="JK38:JP38"/>
    <mergeCell ref="HI38:HN38"/>
    <mergeCell ref="HO38:HT38"/>
    <mergeCell ref="HU38:HZ38"/>
    <mergeCell ref="IA38:IF38"/>
    <mergeCell ref="IG38:IL38"/>
    <mergeCell ref="GE38:GJ38"/>
    <mergeCell ref="GK38:GP38"/>
    <mergeCell ref="GQ38:GV38"/>
    <mergeCell ref="GW38:HB38"/>
    <mergeCell ref="HC38:HH38"/>
    <mergeCell ref="CS38:CX38"/>
    <mergeCell ref="CY38:DD38"/>
    <mergeCell ref="DE38:DJ38"/>
    <mergeCell ref="DK38:DP38"/>
    <mergeCell ref="DQ38:DV38"/>
    <mergeCell ref="WZM35:WZR35"/>
    <mergeCell ref="WZS35:WZX35"/>
    <mergeCell ref="WZY35:XAD35"/>
    <mergeCell ref="XAE35:XAJ35"/>
    <mergeCell ref="XAK35:XAP35"/>
    <mergeCell ref="WYI35:WYN35"/>
    <mergeCell ref="WYO35:WYT35"/>
    <mergeCell ref="DW38:EB38"/>
    <mergeCell ref="EC38:EH38"/>
    <mergeCell ref="EI38:EN38"/>
    <mergeCell ref="EO38:ET38"/>
    <mergeCell ref="EU38:EZ38"/>
    <mergeCell ref="WYU35:WYZ35"/>
    <mergeCell ref="WZA35:WZF35"/>
    <mergeCell ref="WZG35:WZL35"/>
    <mergeCell ref="WXE35:WXJ35"/>
    <mergeCell ref="WXK35:WXP35"/>
    <mergeCell ref="WXQ35:WXV35"/>
    <mergeCell ref="WXW35:WYB35"/>
    <mergeCell ref="WYC35:WYH35"/>
    <mergeCell ref="WWA35:WWF35"/>
    <mergeCell ref="WWG35:WWL35"/>
    <mergeCell ref="WWM35:WWR35"/>
    <mergeCell ref="WWS35:WWX35"/>
    <mergeCell ref="WWY35:WXD35"/>
    <mergeCell ref="WUW35:WVB35"/>
    <mergeCell ref="WVC35:WVH35"/>
    <mergeCell ref="PW38:QB38"/>
    <mergeCell ref="QC38:QH38"/>
    <mergeCell ref="QI38:QN38"/>
    <mergeCell ref="OG38:OL38"/>
    <mergeCell ref="OM38:OR38"/>
    <mergeCell ref="NC38:NH38"/>
    <mergeCell ref="NI38:NN38"/>
    <mergeCell ref="NO38:NT38"/>
    <mergeCell ref="NU38:NZ38"/>
    <mergeCell ref="OA38:OF38"/>
    <mergeCell ref="LY38:MD38"/>
    <mergeCell ref="ME38:MJ38"/>
    <mergeCell ref="MK38:MP38"/>
    <mergeCell ref="MQ38:MV38"/>
    <mergeCell ref="MW38:NB38"/>
    <mergeCell ref="KU38:KZ38"/>
    <mergeCell ref="LA38:LF38"/>
    <mergeCell ref="LG38:LL38"/>
    <mergeCell ref="LM38:LR38"/>
    <mergeCell ref="LS38:LX38"/>
    <mergeCell ref="FA38:FF38"/>
    <mergeCell ref="FG38:FL38"/>
    <mergeCell ref="FM38:FR38"/>
    <mergeCell ref="FS38:FX38"/>
    <mergeCell ref="FY38:GD38"/>
    <mergeCell ref="XEC35:XEH35"/>
    <mergeCell ref="XEI35:XEN35"/>
    <mergeCell ref="XEO35:XET35"/>
    <mergeCell ref="XEU35:XEZ35"/>
    <mergeCell ref="XFA35:XFD35"/>
    <mergeCell ref="XCY35:XDD35"/>
    <mergeCell ref="XDE35:XDJ35"/>
    <mergeCell ref="XDK35:XDP35"/>
    <mergeCell ref="XDQ35:XDV35"/>
    <mergeCell ref="XDW35:XEB35"/>
    <mergeCell ref="XBU35:XBZ35"/>
    <mergeCell ref="XCA35:XCF35"/>
    <mergeCell ref="XCG35:XCL35"/>
    <mergeCell ref="XCM35:XCR35"/>
    <mergeCell ref="XCS35:XCX35"/>
    <mergeCell ref="XAQ35:XAV35"/>
    <mergeCell ref="XAW35:XBB35"/>
    <mergeCell ref="XBC35:XBH35"/>
    <mergeCell ref="XBI35:XBN35"/>
    <mergeCell ref="XBO35:XBT35"/>
    <mergeCell ref="WVI35:WVN35"/>
    <mergeCell ref="WVO35:WVT35"/>
    <mergeCell ref="WVU35:WVZ35"/>
    <mergeCell ref="WTS35:WTX35"/>
    <mergeCell ref="WTY35:WUD35"/>
    <mergeCell ref="WUE35:WUJ35"/>
    <mergeCell ref="WUK35:WUP35"/>
    <mergeCell ref="WUQ35:WUV35"/>
    <mergeCell ref="WSO35:WST35"/>
    <mergeCell ref="WSU35:WSZ35"/>
    <mergeCell ref="WTA35:WTF35"/>
    <mergeCell ref="WTG35:WTL35"/>
    <mergeCell ref="WTM35:WTR35"/>
    <mergeCell ref="WRK35:WRP35"/>
    <mergeCell ref="WRQ35:WRV35"/>
    <mergeCell ref="WRW35:WSB35"/>
    <mergeCell ref="WSC35:WSH35"/>
    <mergeCell ref="WSI35:WSN35"/>
    <mergeCell ref="WQG35:WQL35"/>
    <mergeCell ref="WQM35:WQR35"/>
    <mergeCell ref="WQS35:WQX35"/>
    <mergeCell ref="WQY35:WRD35"/>
    <mergeCell ref="WRE35:WRJ35"/>
    <mergeCell ref="WPC35:WPH35"/>
    <mergeCell ref="WPI35:WPN35"/>
    <mergeCell ref="WPO35:WPT35"/>
    <mergeCell ref="WPU35:WPZ35"/>
    <mergeCell ref="WQA35:WQF35"/>
    <mergeCell ref="WNY35:WOD35"/>
    <mergeCell ref="WOE35:WOJ35"/>
    <mergeCell ref="WOK35:WOP35"/>
    <mergeCell ref="WOQ35:WOV35"/>
    <mergeCell ref="WOW35:WPB35"/>
    <mergeCell ref="WMU35:WMZ35"/>
    <mergeCell ref="WNA35:WNF35"/>
    <mergeCell ref="WNG35:WNL35"/>
    <mergeCell ref="WNM35:WNR35"/>
    <mergeCell ref="WNS35:WNX35"/>
    <mergeCell ref="WLQ35:WLV35"/>
    <mergeCell ref="WLW35:WMB35"/>
    <mergeCell ref="WMC35:WMH35"/>
    <mergeCell ref="WMI35:WMN35"/>
    <mergeCell ref="WMO35:WMT35"/>
    <mergeCell ref="WKM35:WKR35"/>
    <mergeCell ref="WKS35:WKX35"/>
    <mergeCell ref="WKY35:WLD35"/>
    <mergeCell ref="WLE35:WLJ35"/>
    <mergeCell ref="WLK35:WLP35"/>
    <mergeCell ref="WJI35:WJN35"/>
    <mergeCell ref="WJO35:WJT35"/>
    <mergeCell ref="WJU35:WJZ35"/>
    <mergeCell ref="WKA35:WKF35"/>
    <mergeCell ref="WKG35:WKL35"/>
    <mergeCell ref="WIE35:WIJ35"/>
    <mergeCell ref="WIK35:WIP35"/>
    <mergeCell ref="WIQ35:WIV35"/>
    <mergeCell ref="WIW35:WJB35"/>
    <mergeCell ref="WJC35:WJH35"/>
    <mergeCell ref="WHA35:WHF35"/>
    <mergeCell ref="WHG35:WHL35"/>
    <mergeCell ref="WHM35:WHR35"/>
    <mergeCell ref="WHS35:WHX35"/>
    <mergeCell ref="WHY35:WID35"/>
    <mergeCell ref="WFW35:WGB35"/>
    <mergeCell ref="WGC35:WGH35"/>
    <mergeCell ref="WGI35:WGN35"/>
    <mergeCell ref="WGO35:WGT35"/>
    <mergeCell ref="WGU35:WGZ35"/>
    <mergeCell ref="WES35:WEX35"/>
    <mergeCell ref="WEY35:WFD35"/>
    <mergeCell ref="WFE35:WFJ35"/>
    <mergeCell ref="WFK35:WFP35"/>
    <mergeCell ref="WFQ35:WFV35"/>
    <mergeCell ref="WDO35:WDT35"/>
    <mergeCell ref="WDU35:WDZ35"/>
    <mergeCell ref="WEA35:WEF35"/>
    <mergeCell ref="WEG35:WEL35"/>
    <mergeCell ref="WEM35:WER35"/>
    <mergeCell ref="WCK35:WCP35"/>
    <mergeCell ref="WCQ35:WCV35"/>
    <mergeCell ref="WCW35:WDB35"/>
    <mergeCell ref="WDC35:WDH35"/>
    <mergeCell ref="WDI35:WDN35"/>
    <mergeCell ref="WBG35:WBL35"/>
    <mergeCell ref="WBM35:WBR35"/>
    <mergeCell ref="WBS35:WBX35"/>
    <mergeCell ref="WBY35:WCD35"/>
    <mergeCell ref="WCE35:WCJ35"/>
    <mergeCell ref="WAC35:WAH35"/>
    <mergeCell ref="WAI35:WAN35"/>
    <mergeCell ref="WAO35:WAT35"/>
    <mergeCell ref="WAU35:WAZ35"/>
    <mergeCell ref="WBA35:WBF35"/>
    <mergeCell ref="VYY35:VZD35"/>
    <mergeCell ref="VZE35:VZJ35"/>
    <mergeCell ref="VZK35:VZP35"/>
    <mergeCell ref="VZQ35:VZV35"/>
    <mergeCell ref="VZW35:WAB35"/>
    <mergeCell ref="VXU35:VXZ35"/>
    <mergeCell ref="VYA35:VYF35"/>
    <mergeCell ref="VYG35:VYL35"/>
    <mergeCell ref="VYM35:VYR35"/>
    <mergeCell ref="VYS35:VYX35"/>
    <mergeCell ref="VWQ35:VWV35"/>
    <mergeCell ref="VWW35:VXB35"/>
    <mergeCell ref="VXC35:VXH35"/>
    <mergeCell ref="VXI35:VXN35"/>
    <mergeCell ref="VXO35:VXT35"/>
    <mergeCell ref="VVM35:VVR35"/>
    <mergeCell ref="VVS35:VVX35"/>
    <mergeCell ref="VVY35:VWD35"/>
    <mergeCell ref="VWE35:VWJ35"/>
    <mergeCell ref="VWK35:VWP35"/>
    <mergeCell ref="VUI35:VUN35"/>
    <mergeCell ref="VUO35:VUT35"/>
    <mergeCell ref="VUU35:VUZ35"/>
    <mergeCell ref="VVA35:VVF35"/>
    <mergeCell ref="VVG35:VVL35"/>
    <mergeCell ref="VTE35:VTJ35"/>
    <mergeCell ref="VTK35:VTP35"/>
    <mergeCell ref="VTQ35:VTV35"/>
    <mergeCell ref="VTW35:VUB35"/>
    <mergeCell ref="VUC35:VUH35"/>
    <mergeCell ref="VSA35:VSF35"/>
    <mergeCell ref="VSG35:VSL35"/>
    <mergeCell ref="VSM35:VSR35"/>
    <mergeCell ref="VSS35:VSX35"/>
    <mergeCell ref="VSY35:VTD35"/>
    <mergeCell ref="VQW35:VRB35"/>
    <mergeCell ref="VRC35:VRH35"/>
    <mergeCell ref="VRI35:VRN35"/>
    <mergeCell ref="VRO35:VRT35"/>
    <mergeCell ref="VRU35:VRZ35"/>
    <mergeCell ref="VPS35:VPX35"/>
    <mergeCell ref="VPY35:VQD35"/>
    <mergeCell ref="VQE35:VQJ35"/>
    <mergeCell ref="VQK35:VQP35"/>
    <mergeCell ref="VQQ35:VQV35"/>
    <mergeCell ref="VOO35:VOT35"/>
    <mergeCell ref="VOU35:VOZ35"/>
    <mergeCell ref="VPA35:VPF35"/>
    <mergeCell ref="VPG35:VPL35"/>
    <mergeCell ref="VPM35:VPR35"/>
    <mergeCell ref="VNK35:VNP35"/>
    <mergeCell ref="VNQ35:VNV35"/>
    <mergeCell ref="VNW35:VOB35"/>
    <mergeCell ref="VOC35:VOH35"/>
    <mergeCell ref="VOI35:VON35"/>
    <mergeCell ref="VMG35:VML35"/>
    <mergeCell ref="VMM35:VMR35"/>
    <mergeCell ref="VMS35:VMX35"/>
    <mergeCell ref="VMY35:VND35"/>
    <mergeCell ref="VNE35:VNJ35"/>
    <mergeCell ref="VLC35:VLH35"/>
    <mergeCell ref="VLI35:VLN35"/>
    <mergeCell ref="VLO35:VLT35"/>
    <mergeCell ref="VLU35:VLZ35"/>
    <mergeCell ref="VMA35:VMF35"/>
    <mergeCell ref="VJY35:VKD35"/>
    <mergeCell ref="VKE35:VKJ35"/>
    <mergeCell ref="VKK35:VKP35"/>
    <mergeCell ref="VKQ35:VKV35"/>
    <mergeCell ref="VKW35:VLB35"/>
    <mergeCell ref="VIU35:VIZ35"/>
    <mergeCell ref="VJA35:VJF35"/>
    <mergeCell ref="VJG35:VJL35"/>
    <mergeCell ref="VJM35:VJR35"/>
    <mergeCell ref="VJS35:VJX35"/>
    <mergeCell ref="VHQ35:VHV35"/>
    <mergeCell ref="VHW35:VIB35"/>
    <mergeCell ref="VIC35:VIH35"/>
    <mergeCell ref="VII35:VIN35"/>
    <mergeCell ref="VIO35:VIT35"/>
    <mergeCell ref="VGM35:VGR35"/>
    <mergeCell ref="VGS35:VGX35"/>
    <mergeCell ref="VGY35:VHD35"/>
    <mergeCell ref="VHE35:VHJ35"/>
    <mergeCell ref="VHK35:VHP35"/>
    <mergeCell ref="VFI35:VFN35"/>
    <mergeCell ref="VFO35:VFT35"/>
    <mergeCell ref="VFU35:VFZ35"/>
    <mergeCell ref="VGA35:VGF35"/>
    <mergeCell ref="VGG35:VGL35"/>
    <mergeCell ref="VEE35:VEJ35"/>
    <mergeCell ref="VEK35:VEP35"/>
    <mergeCell ref="VEQ35:VEV35"/>
    <mergeCell ref="VEW35:VFB35"/>
    <mergeCell ref="VFC35:VFH35"/>
    <mergeCell ref="VDA35:VDF35"/>
    <mergeCell ref="VDG35:VDL35"/>
    <mergeCell ref="VDM35:VDR35"/>
    <mergeCell ref="VDS35:VDX35"/>
    <mergeCell ref="VDY35:VED35"/>
    <mergeCell ref="VBW35:VCB35"/>
    <mergeCell ref="VCC35:VCH35"/>
    <mergeCell ref="VCI35:VCN35"/>
    <mergeCell ref="VCO35:VCT35"/>
    <mergeCell ref="VCU35:VCZ35"/>
    <mergeCell ref="VAS35:VAX35"/>
    <mergeCell ref="VAY35:VBD35"/>
    <mergeCell ref="VBE35:VBJ35"/>
    <mergeCell ref="VBK35:VBP35"/>
    <mergeCell ref="VBQ35:VBV35"/>
    <mergeCell ref="UZO35:UZT35"/>
    <mergeCell ref="UZU35:UZZ35"/>
    <mergeCell ref="VAA35:VAF35"/>
    <mergeCell ref="VAG35:VAL35"/>
    <mergeCell ref="VAM35:VAR35"/>
    <mergeCell ref="UYK35:UYP35"/>
    <mergeCell ref="UYQ35:UYV35"/>
    <mergeCell ref="UYW35:UZB35"/>
    <mergeCell ref="UZC35:UZH35"/>
    <mergeCell ref="UZI35:UZN35"/>
    <mergeCell ref="UXG35:UXL35"/>
    <mergeCell ref="UXM35:UXR35"/>
    <mergeCell ref="UXS35:UXX35"/>
    <mergeCell ref="UXY35:UYD35"/>
    <mergeCell ref="UYE35:UYJ35"/>
    <mergeCell ref="UWC35:UWH35"/>
    <mergeCell ref="UWI35:UWN35"/>
    <mergeCell ref="UWO35:UWT35"/>
    <mergeCell ref="UWU35:UWZ35"/>
    <mergeCell ref="UXA35:UXF35"/>
    <mergeCell ref="UUY35:UVD35"/>
    <mergeCell ref="UVE35:UVJ35"/>
    <mergeCell ref="UVK35:UVP35"/>
    <mergeCell ref="UVQ35:UVV35"/>
    <mergeCell ref="UVW35:UWB35"/>
    <mergeCell ref="UTU35:UTZ35"/>
    <mergeCell ref="UUA35:UUF35"/>
    <mergeCell ref="UUG35:UUL35"/>
    <mergeCell ref="UUM35:UUR35"/>
    <mergeCell ref="UUS35:UUX35"/>
    <mergeCell ref="USQ35:USV35"/>
    <mergeCell ref="USW35:UTB35"/>
    <mergeCell ref="UTC35:UTH35"/>
    <mergeCell ref="UTI35:UTN35"/>
    <mergeCell ref="UTO35:UTT35"/>
    <mergeCell ref="URM35:URR35"/>
    <mergeCell ref="URS35:URX35"/>
    <mergeCell ref="URY35:USD35"/>
    <mergeCell ref="USE35:USJ35"/>
    <mergeCell ref="USK35:USP35"/>
    <mergeCell ref="UQI35:UQN35"/>
    <mergeCell ref="UQO35:UQT35"/>
    <mergeCell ref="UQU35:UQZ35"/>
    <mergeCell ref="URA35:URF35"/>
    <mergeCell ref="URG35:URL35"/>
    <mergeCell ref="UPE35:UPJ35"/>
    <mergeCell ref="UPK35:UPP35"/>
    <mergeCell ref="UPQ35:UPV35"/>
    <mergeCell ref="UPW35:UQB35"/>
    <mergeCell ref="UQC35:UQH35"/>
    <mergeCell ref="UOA35:UOF35"/>
    <mergeCell ref="UOG35:UOL35"/>
    <mergeCell ref="UOM35:UOR35"/>
    <mergeCell ref="UOS35:UOX35"/>
    <mergeCell ref="UOY35:UPD35"/>
    <mergeCell ref="UMW35:UNB35"/>
    <mergeCell ref="UNC35:UNH35"/>
    <mergeCell ref="UNI35:UNN35"/>
    <mergeCell ref="UNO35:UNT35"/>
    <mergeCell ref="UNU35:UNZ35"/>
    <mergeCell ref="ULS35:ULX35"/>
    <mergeCell ref="ULY35:UMD35"/>
    <mergeCell ref="UME35:UMJ35"/>
    <mergeCell ref="UMK35:UMP35"/>
    <mergeCell ref="UMQ35:UMV35"/>
    <mergeCell ref="UKO35:UKT35"/>
    <mergeCell ref="UKU35:UKZ35"/>
    <mergeCell ref="ULA35:ULF35"/>
    <mergeCell ref="ULG35:ULL35"/>
    <mergeCell ref="ULM35:ULR35"/>
    <mergeCell ref="UJK35:UJP35"/>
    <mergeCell ref="UJQ35:UJV35"/>
    <mergeCell ref="UJW35:UKB35"/>
    <mergeCell ref="UKC35:UKH35"/>
    <mergeCell ref="UKI35:UKN35"/>
    <mergeCell ref="UIG35:UIL35"/>
    <mergeCell ref="UIM35:UIR35"/>
    <mergeCell ref="UIS35:UIX35"/>
    <mergeCell ref="UIY35:UJD35"/>
    <mergeCell ref="UJE35:UJJ35"/>
    <mergeCell ref="UHC35:UHH35"/>
    <mergeCell ref="UHI35:UHN35"/>
    <mergeCell ref="UHO35:UHT35"/>
    <mergeCell ref="UHU35:UHZ35"/>
    <mergeCell ref="UIA35:UIF35"/>
    <mergeCell ref="UFY35:UGD35"/>
    <mergeCell ref="UGE35:UGJ35"/>
    <mergeCell ref="UGK35:UGP35"/>
    <mergeCell ref="UGQ35:UGV35"/>
    <mergeCell ref="UGW35:UHB35"/>
    <mergeCell ref="UEU35:UEZ35"/>
    <mergeCell ref="UFA35:UFF35"/>
    <mergeCell ref="UFG35:UFL35"/>
    <mergeCell ref="UFM35:UFR35"/>
    <mergeCell ref="UFS35:UFX35"/>
    <mergeCell ref="UDQ35:UDV35"/>
    <mergeCell ref="UDW35:UEB35"/>
    <mergeCell ref="UEC35:UEH35"/>
    <mergeCell ref="UEI35:UEN35"/>
    <mergeCell ref="UEO35:UET35"/>
    <mergeCell ref="UCM35:UCR35"/>
    <mergeCell ref="UCS35:UCX35"/>
    <mergeCell ref="UCY35:UDD35"/>
    <mergeCell ref="UDE35:UDJ35"/>
    <mergeCell ref="UDK35:UDP35"/>
    <mergeCell ref="UBI35:UBN35"/>
    <mergeCell ref="UBO35:UBT35"/>
    <mergeCell ref="UBU35:UBZ35"/>
    <mergeCell ref="UCA35:UCF35"/>
    <mergeCell ref="UCG35:UCL35"/>
    <mergeCell ref="UAE35:UAJ35"/>
    <mergeCell ref="UAK35:UAP35"/>
    <mergeCell ref="UAQ35:UAV35"/>
    <mergeCell ref="UAW35:UBB35"/>
    <mergeCell ref="UBC35:UBH35"/>
    <mergeCell ref="TZA35:TZF35"/>
    <mergeCell ref="TZG35:TZL35"/>
    <mergeCell ref="TZM35:TZR35"/>
    <mergeCell ref="TZS35:TZX35"/>
    <mergeCell ref="TZY35:UAD35"/>
    <mergeCell ref="TXW35:TYB35"/>
    <mergeCell ref="TYC35:TYH35"/>
    <mergeCell ref="TYI35:TYN35"/>
    <mergeCell ref="TYO35:TYT35"/>
    <mergeCell ref="TYU35:TYZ35"/>
    <mergeCell ref="TWS35:TWX35"/>
    <mergeCell ref="TWY35:TXD35"/>
    <mergeCell ref="TXE35:TXJ35"/>
    <mergeCell ref="TXK35:TXP35"/>
    <mergeCell ref="TXQ35:TXV35"/>
    <mergeCell ref="TVO35:TVT35"/>
    <mergeCell ref="TVU35:TVZ35"/>
    <mergeCell ref="TWA35:TWF35"/>
    <mergeCell ref="TWG35:TWL35"/>
    <mergeCell ref="TWM35:TWR35"/>
    <mergeCell ref="TUK35:TUP35"/>
    <mergeCell ref="TUQ35:TUV35"/>
    <mergeCell ref="TUW35:TVB35"/>
    <mergeCell ref="TVC35:TVH35"/>
    <mergeCell ref="TVI35:TVN35"/>
    <mergeCell ref="TTG35:TTL35"/>
    <mergeCell ref="TTM35:TTR35"/>
    <mergeCell ref="TTS35:TTX35"/>
    <mergeCell ref="TTY35:TUD35"/>
    <mergeCell ref="TUE35:TUJ35"/>
    <mergeCell ref="TSC35:TSH35"/>
    <mergeCell ref="TSI35:TSN35"/>
    <mergeCell ref="TSO35:TST35"/>
    <mergeCell ref="TSU35:TSZ35"/>
    <mergeCell ref="TTA35:TTF35"/>
    <mergeCell ref="TQY35:TRD35"/>
    <mergeCell ref="TRE35:TRJ35"/>
    <mergeCell ref="TRK35:TRP35"/>
    <mergeCell ref="TRQ35:TRV35"/>
    <mergeCell ref="TRW35:TSB35"/>
    <mergeCell ref="TPU35:TPZ35"/>
    <mergeCell ref="TQA35:TQF35"/>
    <mergeCell ref="TQG35:TQL35"/>
    <mergeCell ref="TQM35:TQR35"/>
    <mergeCell ref="TQS35:TQX35"/>
    <mergeCell ref="TOQ35:TOV35"/>
    <mergeCell ref="TOW35:TPB35"/>
    <mergeCell ref="TPC35:TPH35"/>
    <mergeCell ref="TPI35:TPN35"/>
    <mergeCell ref="TPO35:TPT35"/>
    <mergeCell ref="TNM35:TNR35"/>
    <mergeCell ref="TNS35:TNX35"/>
    <mergeCell ref="TNY35:TOD35"/>
    <mergeCell ref="TOE35:TOJ35"/>
    <mergeCell ref="TOK35:TOP35"/>
    <mergeCell ref="TMI35:TMN35"/>
    <mergeCell ref="TMO35:TMT35"/>
    <mergeCell ref="TMU35:TMZ35"/>
    <mergeCell ref="TNA35:TNF35"/>
    <mergeCell ref="TNG35:TNL35"/>
    <mergeCell ref="TLE35:TLJ35"/>
    <mergeCell ref="TLK35:TLP35"/>
    <mergeCell ref="TLQ35:TLV35"/>
    <mergeCell ref="TLW35:TMB35"/>
    <mergeCell ref="TMC35:TMH35"/>
    <mergeCell ref="TKA35:TKF35"/>
    <mergeCell ref="TKG35:TKL35"/>
    <mergeCell ref="TKM35:TKR35"/>
    <mergeCell ref="TKS35:TKX35"/>
    <mergeCell ref="TKY35:TLD35"/>
    <mergeCell ref="TIW35:TJB35"/>
    <mergeCell ref="TJC35:TJH35"/>
    <mergeCell ref="TJI35:TJN35"/>
    <mergeCell ref="TJO35:TJT35"/>
    <mergeCell ref="TJU35:TJZ35"/>
    <mergeCell ref="THS35:THX35"/>
    <mergeCell ref="THY35:TID35"/>
    <mergeCell ref="TIE35:TIJ35"/>
    <mergeCell ref="TIK35:TIP35"/>
    <mergeCell ref="TIQ35:TIV35"/>
    <mergeCell ref="TGO35:TGT35"/>
    <mergeCell ref="TGU35:TGZ35"/>
    <mergeCell ref="THA35:THF35"/>
    <mergeCell ref="THG35:THL35"/>
    <mergeCell ref="THM35:THR35"/>
    <mergeCell ref="TFK35:TFP35"/>
    <mergeCell ref="TFQ35:TFV35"/>
    <mergeCell ref="TFW35:TGB35"/>
    <mergeCell ref="TGC35:TGH35"/>
    <mergeCell ref="TGI35:TGN35"/>
    <mergeCell ref="TEG35:TEL35"/>
    <mergeCell ref="TEM35:TER35"/>
    <mergeCell ref="TES35:TEX35"/>
    <mergeCell ref="TEY35:TFD35"/>
    <mergeCell ref="TFE35:TFJ35"/>
    <mergeCell ref="TDC35:TDH35"/>
    <mergeCell ref="TDI35:TDN35"/>
    <mergeCell ref="TDO35:TDT35"/>
    <mergeCell ref="TDU35:TDZ35"/>
    <mergeCell ref="TEA35:TEF35"/>
    <mergeCell ref="TBY35:TCD35"/>
    <mergeCell ref="TCE35:TCJ35"/>
    <mergeCell ref="TCK35:TCP35"/>
    <mergeCell ref="TCQ35:TCV35"/>
    <mergeCell ref="TCW35:TDB35"/>
    <mergeCell ref="TAU35:TAZ35"/>
    <mergeCell ref="TBA35:TBF35"/>
    <mergeCell ref="TBG35:TBL35"/>
    <mergeCell ref="TBM35:TBR35"/>
    <mergeCell ref="TBS35:TBX35"/>
    <mergeCell ref="SZQ35:SZV35"/>
    <mergeCell ref="SZW35:TAB35"/>
    <mergeCell ref="TAC35:TAH35"/>
    <mergeCell ref="TAI35:TAN35"/>
    <mergeCell ref="TAO35:TAT35"/>
    <mergeCell ref="SYM35:SYR35"/>
    <mergeCell ref="SYS35:SYX35"/>
    <mergeCell ref="SYY35:SZD35"/>
    <mergeCell ref="SZE35:SZJ35"/>
    <mergeCell ref="SZK35:SZP35"/>
    <mergeCell ref="SXI35:SXN35"/>
    <mergeCell ref="SXO35:SXT35"/>
    <mergeCell ref="SXU35:SXZ35"/>
    <mergeCell ref="SYA35:SYF35"/>
    <mergeCell ref="SYG35:SYL35"/>
    <mergeCell ref="SWE35:SWJ35"/>
    <mergeCell ref="SWK35:SWP35"/>
    <mergeCell ref="SWQ35:SWV35"/>
    <mergeCell ref="SWW35:SXB35"/>
    <mergeCell ref="SXC35:SXH35"/>
    <mergeCell ref="SVA35:SVF35"/>
    <mergeCell ref="SVG35:SVL35"/>
    <mergeCell ref="SVM35:SVR35"/>
    <mergeCell ref="SVS35:SVX35"/>
    <mergeCell ref="SVY35:SWD35"/>
    <mergeCell ref="STW35:SUB35"/>
    <mergeCell ref="SUC35:SUH35"/>
    <mergeCell ref="SUI35:SUN35"/>
    <mergeCell ref="SUO35:SUT35"/>
    <mergeCell ref="SUU35:SUZ35"/>
    <mergeCell ref="SSS35:SSX35"/>
    <mergeCell ref="SSY35:STD35"/>
    <mergeCell ref="STE35:STJ35"/>
    <mergeCell ref="STK35:STP35"/>
    <mergeCell ref="STQ35:STV35"/>
    <mergeCell ref="SRO35:SRT35"/>
    <mergeCell ref="SRU35:SRZ35"/>
    <mergeCell ref="SSA35:SSF35"/>
    <mergeCell ref="SSG35:SSL35"/>
    <mergeCell ref="SSM35:SSR35"/>
    <mergeCell ref="SQK35:SQP35"/>
    <mergeCell ref="SQQ35:SQV35"/>
    <mergeCell ref="SQW35:SRB35"/>
    <mergeCell ref="SRC35:SRH35"/>
    <mergeCell ref="SRI35:SRN35"/>
    <mergeCell ref="SPG35:SPL35"/>
    <mergeCell ref="SPM35:SPR35"/>
    <mergeCell ref="SPS35:SPX35"/>
    <mergeCell ref="SPY35:SQD35"/>
    <mergeCell ref="SQE35:SQJ35"/>
    <mergeCell ref="SOC35:SOH35"/>
    <mergeCell ref="SOI35:SON35"/>
    <mergeCell ref="SOO35:SOT35"/>
    <mergeCell ref="SOU35:SOZ35"/>
    <mergeCell ref="SPA35:SPF35"/>
    <mergeCell ref="SMY35:SND35"/>
    <mergeCell ref="SNE35:SNJ35"/>
    <mergeCell ref="SNK35:SNP35"/>
    <mergeCell ref="SNQ35:SNV35"/>
    <mergeCell ref="SNW35:SOB35"/>
    <mergeCell ref="SLU35:SLZ35"/>
    <mergeCell ref="SMA35:SMF35"/>
    <mergeCell ref="SMG35:SML35"/>
    <mergeCell ref="SMM35:SMR35"/>
    <mergeCell ref="SMS35:SMX35"/>
    <mergeCell ref="SKQ35:SKV35"/>
    <mergeCell ref="SKW35:SLB35"/>
    <mergeCell ref="SLC35:SLH35"/>
    <mergeCell ref="SLI35:SLN35"/>
    <mergeCell ref="SLO35:SLT35"/>
    <mergeCell ref="SJM35:SJR35"/>
    <mergeCell ref="SJS35:SJX35"/>
    <mergeCell ref="SJY35:SKD35"/>
    <mergeCell ref="SKE35:SKJ35"/>
    <mergeCell ref="SKK35:SKP35"/>
    <mergeCell ref="SII35:SIN35"/>
    <mergeCell ref="SIO35:SIT35"/>
    <mergeCell ref="SIU35:SIZ35"/>
    <mergeCell ref="SJA35:SJF35"/>
    <mergeCell ref="SJG35:SJL35"/>
    <mergeCell ref="SHE35:SHJ35"/>
    <mergeCell ref="SHK35:SHP35"/>
    <mergeCell ref="SHQ35:SHV35"/>
    <mergeCell ref="SHW35:SIB35"/>
    <mergeCell ref="SIC35:SIH35"/>
    <mergeCell ref="SGA35:SGF35"/>
    <mergeCell ref="SGG35:SGL35"/>
    <mergeCell ref="SGM35:SGR35"/>
    <mergeCell ref="SGS35:SGX35"/>
    <mergeCell ref="SGY35:SHD35"/>
    <mergeCell ref="SEW35:SFB35"/>
    <mergeCell ref="SFC35:SFH35"/>
    <mergeCell ref="SFI35:SFN35"/>
    <mergeCell ref="SFO35:SFT35"/>
    <mergeCell ref="SFU35:SFZ35"/>
    <mergeCell ref="SDS35:SDX35"/>
    <mergeCell ref="SDY35:SED35"/>
    <mergeCell ref="SEE35:SEJ35"/>
    <mergeCell ref="SEK35:SEP35"/>
    <mergeCell ref="SEQ35:SEV35"/>
    <mergeCell ref="SCO35:SCT35"/>
    <mergeCell ref="SCU35:SCZ35"/>
    <mergeCell ref="SDA35:SDF35"/>
    <mergeCell ref="SDG35:SDL35"/>
    <mergeCell ref="SDM35:SDR35"/>
    <mergeCell ref="SBK35:SBP35"/>
    <mergeCell ref="SBQ35:SBV35"/>
    <mergeCell ref="SBW35:SCB35"/>
    <mergeCell ref="SCC35:SCH35"/>
    <mergeCell ref="SCI35:SCN35"/>
    <mergeCell ref="SAG35:SAL35"/>
    <mergeCell ref="SAM35:SAR35"/>
    <mergeCell ref="SAS35:SAX35"/>
    <mergeCell ref="SAY35:SBD35"/>
    <mergeCell ref="SBE35:SBJ35"/>
    <mergeCell ref="RZC35:RZH35"/>
    <mergeCell ref="RZI35:RZN35"/>
    <mergeCell ref="RZO35:RZT35"/>
    <mergeCell ref="RZU35:RZZ35"/>
    <mergeCell ref="SAA35:SAF35"/>
    <mergeCell ref="RXY35:RYD35"/>
    <mergeCell ref="RYE35:RYJ35"/>
    <mergeCell ref="RYK35:RYP35"/>
    <mergeCell ref="RYQ35:RYV35"/>
    <mergeCell ref="RYW35:RZB35"/>
    <mergeCell ref="RWU35:RWZ35"/>
    <mergeCell ref="RXA35:RXF35"/>
    <mergeCell ref="RXG35:RXL35"/>
    <mergeCell ref="RXM35:RXR35"/>
    <mergeCell ref="RXS35:RXX35"/>
    <mergeCell ref="RVQ35:RVV35"/>
    <mergeCell ref="RVW35:RWB35"/>
    <mergeCell ref="RWC35:RWH35"/>
    <mergeCell ref="RWI35:RWN35"/>
    <mergeCell ref="RWO35:RWT35"/>
    <mergeCell ref="RUM35:RUR35"/>
    <mergeCell ref="RUS35:RUX35"/>
    <mergeCell ref="RUY35:RVD35"/>
    <mergeCell ref="RVE35:RVJ35"/>
    <mergeCell ref="RVK35:RVP35"/>
    <mergeCell ref="RTI35:RTN35"/>
    <mergeCell ref="RTO35:RTT35"/>
    <mergeCell ref="RTU35:RTZ35"/>
    <mergeCell ref="RUA35:RUF35"/>
    <mergeCell ref="RUG35:RUL35"/>
    <mergeCell ref="RSE35:RSJ35"/>
    <mergeCell ref="RSK35:RSP35"/>
    <mergeCell ref="RSQ35:RSV35"/>
    <mergeCell ref="RSW35:RTB35"/>
    <mergeCell ref="RTC35:RTH35"/>
    <mergeCell ref="RRA35:RRF35"/>
    <mergeCell ref="RRG35:RRL35"/>
    <mergeCell ref="RRM35:RRR35"/>
    <mergeCell ref="RRS35:RRX35"/>
    <mergeCell ref="RRY35:RSD35"/>
    <mergeCell ref="RPW35:RQB35"/>
    <mergeCell ref="RQC35:RQH35"/>
    <mergeCell ref="RQI35:RQN35"/>
    <mergeCell ref="RQO35:RQT35"/>
    <mergeCell ref="RQU35:RQZ35"/>
    <mergeCell ref="ROS35:ROX35"/>
    <mergeCell ref="ROY35:RPD35"/>
    <mergeCell ref="RPE35:RPJ35"/>
    <mergeCell ref="RPK35:RPP35"/>
    <mergeCell ref="RPQ35:RPV35"/>
    <mergeCell ref="RNO35:RNT35"/>
    <mergeCell ref="RNU35:RNZ35"/>
    <mergeCell ref="ROA35:ROF35"/>
    <mergeCell ref="ROG35:ROL35"/>
    <mergeCell ref="ROM35:ROR35"/>
    <mergeCell ref="RMK35:RMP35"/>
    <mergeCell ref="RMQ35:RMV35"/>
    <mergeCell ref="RMW35:RNB35"/>
    <mergeCell ref="RNC35:RNH35"/>
    <mergeCell ref="RNI35:RNN35"/>
    <mergeCell ref="RLG35:RLL35"/>
    <mergeCell ref="RLM35:RLR35"/>
    <mergeCell ref="RLS35:RLX35"/>
    <mergeCell ref="RLY35:RMD35"/>
    <mergeCell ref="RME35:RMJ35"/>
    <mergeCell ref="RKC35:RKH35"/>
    <mergeCell ref="RKI35:RKN35"/>
    <mergeCell ref="RKO35:RKT35"/>
    <mergeCell ref="RKU35:RKZ35"/>
    <mergeCell ref="RLA35:RLF35"/>
    <mergeCell ref="RIY35:RJD35"/>
    <mergeCell ref="RJE35:RJJ35"/>
    <mergeCell ref="RJK35:RJP35"/>
    <mergeCell ref="RJQ35:RJV35"/>
    <mergeCell ref="RJW35:RKB35"/>
    <mergeCell ref="RHU35:RHZ35"/>
    <mergeCell ref="RIA35:RIF35"/>
    <mergeCell ref="RIG35:RIL35"/>
    <mergeCell ref="RIM35:RIR35"/>
    <mergeCell ref="RIS35:RIX35"/>
    <mergeCell ref="RGQ35:RGV35"/>
    <mergeCell ref="RGW35:RHB35"/>
    <mergeCell ref="RHC35:RHH35"/>
    <mergeCell ref="RHI35:RHN35"/>
    <mergeCell ref="RHO35:RHT35"/>
    <mergeCell ref="RFM35:RFR35"/>
    <mergeCell ref="RFS35:RFX35"/>
    <mergeCell ref="RFY35:RGD35"/>
    <mergeCell ref="RGE35:RGJ35"/>
    <mergeCell ref="RGK35:RGP35"/>
    <mergeCell ref="REI35:REN35"/>
    <mergeCell ref="REO35:RET35"/>
    <mergeCell ref="REU35:REZ35"/>
    <mergeCell ref="RFA35:RFF35"/>
    <mergeCell ref="RFG35:RFL35"/>
    <mergeCell ref="RDE35:RDJ35"/>
    <mergeCell ref="RDK35:RDP35"/>
    <mergeCell ref="RDQ35:RDV35"/>
    <mergeCell ref="RDW35:REB35"/>
    <mergeCell ref="REC35:REH35"/>
    <mergeCell ref="RCA35:RCF35"/>
    <mergeCell ref="RCG35:RCL35"/>
    <mergeCell ref="RCM35:RCR35"/>
    <mergeCell ref="RCS35:RCX35"/>
    <mergeCell ref="RCY35:RDD35"/>
    <mergeCell ref="RAW35:RBB35"/>
    <mergeCell ref="RBC35:RBH35"/>
    <mergeCell ref="RBI35:RBN35"/>
    <mergeCell ref="RBO35:RBT35"/>
    <mergeCell ref="RBU35:RBZ35"/>
    <mergeCell ref="QZS35:QZX35"/>
    <mergeCell ref="QZY35:RAD35"/>
    <mergeCell ref="RAE35:RAJ35"/>
    <mergeCell ref="RAK35:RAP35"/>
    <mergeCell ref="RAQ35:RAV35"/>
    <mergeCell ref="QYO35:QYT35"/>
    <mergeCell ref="QYU35:QYZ35"/>
    <mergeCell ref="QZA35:QZF35"/>
    <mergeCell ref="QZG35:QZL35"/>
    <mergeCell ref="QZM35:QZR35"/>
    <mergeCell ref="QXK35:QXP35"/>
    <mergeCell ref="QXQ35:QXV35"/>
    <mergeCell ref="QXW35:QYB35"/>
    <mergeCell ref="QYC35:QYH35"/>
    <mergeCell ref="QYI35:QYN35"/>
    <mergeCell ref="QWG35:QWL35"/>
    <mergeCell ref="QWM35:QWR35"/>
    <mergeCell ref="QWS35:QWX35"/>
    <mergeCell ref="QWY35:QXD35"/>
    <mergeCell ref="QXE35:QXJ35"/>
    <mergeCell ref="QVC35:QVH35"/>
    <mergeCell ref="QVI35:QVN35"/>
    <mergeCell ref="QVO35:QVT35"/>
    <mergeCell ref="QVU35:QVZ35"/>
    <mergeCell ref="QWA35:QWF35"/>
    <mergeCell ref="QTY35:QUD35"/>
    <mergeCell ref="QUE35:QUJ35"/>
    <mergeCell ref="QUK35:QUP35"/>
    <mergeCell ref="QUQ35:QUV35"/>
    <mergeCell ref="QUW35:QVB35"/>
    <mergeCell ref="QSU35:QSZ35"/>
    <mergeCell ref="QTA35:QTF35"/>
    <mergeCell ref="QTG35:QTL35"/>
    <mergeCell ref="QTM35:QTR35"/>
    <mergeCell ref="QTS35:QTX35"/>
    <mergeCell ref="QRQ35:QRV35"/>
    <mergeCell ref="QRW35:QSB35"/>
    <mergeCell ref="QSC35:QSH35"/>
    <mergeCell ref="QSI35:QSN35"/>
    <mergeCell ref="QSO35:QST35"/>
    <mergeCell ref="QQM35:QQR35"/>
    <mergeCell ref="QQS35:QQX35"/>
    <mergeCell ref="QQY35:QRD35"/>
    <mergeCell ref="QRE35:QRJ35"/>
    <mergeCell ref="QRK35:QRP35"/>
    <mergeCell ref="QPI35:QPN35"/>
    <mergeCell ref="QPO35:QPT35"/>
    <mergeCell ref="QPU35:QPZ35"/>
    <mergeCell ref="QQA35:QQF35"/>
    <mergeCell ref="QQG35:QQL35"/>
    <mergeCell ref="QOE35:QOJ35"/>
    <mergeCell ref="QOK35:QOP35"/>
    <mergeCell ref="QOQ35:QOV35"/>
    <mergeCell ref="QOW35:QPB35"/>
    <mergeCell ref="QPC35:QPH35"/>
    <mergeCell ref="QNA35:QNF35"/>
    <mergeCell ref="QNG35:QNL35"/>
    <mergeCell ref="QNM35:QNR35"/>
    <mergeCell ref="QNS35:QNX35"/>
    <mergeCell ref="QNY35:QOD35"/>
    <mergeCell ref="QLW35:QMB35"/>
    <mergeCell ref="QMC35:QMH35"/>
    <mergeCell ref="QMI35:QMN35"/>
    <mergeCell ref="QMO35:QMT35"/>
    <mergeCell ref="QMU35:QMZ35"/>
    <mergeCell ref="QKS35:QKX35"/>
    <mergeCell ref="QKY35:QLD35"/>
    <mergeCell ref="QLE35:QLJ35"/>
    <mergeCell ref="QLK35:QLP35"/>
    <mergeCell ref="QLQ35:QLV35"/>
    <mergeCell ref="QJO35:QJT35"/>
    <mergeCell ref="QJU35:QJZ35"/>
    <mergeCell ref="QKA35:QKF35"/>
    <mergeCell ref="QKG35:QKL35"/>
    <mergeCell ref="QKM35:QKR35"/>
    <mergeCell ref="QIK35:QIP35"/>
    <mergeCell ref="QIQ35:QIV35"/>
    <mergeCell ref="QIW35:QJB35"/>
    <mergeCell ref="QJC35:QJH35"/>
    <mergeCell ref="QJI35:QJN35"/>
    <mergeCell ref="QHG35:QHL35"/>
    <mergeCell ref="QHM35:QHR35"/>
    <mergeCell ref="QHS35:QHX35"/>
    <mergeCell ref="QHY35:QID35"/>
    <mergeCell ref="QIE35:QIJ35"/>
    <mergeCell ref="QGC35:QGH35"/>
    <mergeCell ref="QGI35:QGN35"/>
    <mergeCell ref="QGO35:QGT35"/>
    <mergeCell ref="QGU35:QGZ35"/>
    <mergeCell ref="QHA35:QHF35"/>
    <mergeCell ref="QEY35:QFD35"/>
    <mergeCell ref="QFE35:QFJ35"/>
    <mergeCell ref="QFK35:QFP35"/>
    <mergeCell ref="QFQ35:QFV35"/>
    <mergeCell ref="QFW35:QGB35"/>
    <mergeCell ref="QDU35:QDZ35"/>
    <mergeCell ref="QEA35:QEF35"/>
    <mergeCell ref="QEG35:QEL35"/>
    <mergeCell ref="QEM35:QER35"/>
    <mergeCell ref="QES35:QEX35"/>
    <mergeCell ref="QCQ35:QCV35"/>
    <mergeCell ref="QCW35:QDB35"/>
    <mergeCell ref="QDC35:QDH35"/>
    <mergeCell ref="QDI35:QDN35"/>
    <mergeCell ref="QDO35:QDT35"/>
    <mergeCell ref="QBM35:QBR35"/>
    <mergeCell ref="QBS35:QBX35"/>
    <mergeCell ref="QBY35:QCD35"/>
    <mergeCell ref="QCE35:QCJ35"/>
    <mergeCell ref="QCK35:QCP35"/>
    <mergeCell ref="QAI35:QAN35"/>
    <mergeCell ref="QAO35:QAT35"/>
    <mergeCell ref="QAU35:QAZ35"/>
    <mergeCell ref="QBA35:QBF35"/>
    <mergeCell ref="QBG35:QBL35"/>
    <mergeCell ref="PZE35:PZJ35"/>
    <mergeCell ref="PZK35:PZP35"/>
    <mergeCell ref="PZQ35:PZV35"/>
    <mergeCell ref="PZW35:QAB35"/>
    <mergeCell ref="QAC35:QAH35"/>
    <mergeCell ref="PYA35:PYF35"/>
    <mergeCell ref="PYG35:PYL35"/>
    <mergeCell ref="PYM35:PYR35"/>
    <mergeCell ref="PYS35:PYX35"/>
    <mergeCell ref="PYY35:PZD35"/>
    <mergeCell ref="PWW35:PXB35"/>
    <mergeCell ref="PXC35:PXH35"/>
    <mergeCell ref="PXI35:PXN35"/>
    <mergeCell ref="PXO35:PXT35"/>
    <mergeCell ref="PXU35:PXZ35"/>
    <mergeCell ref="PVS35:PVX35"/>
    <mergeCell ref="PVY35:PWD35"/>
    <mergeCell ref="PWE35:PWJ35"/>
    <mergeCell ref="PWK35:PWP35"/>
    <mergeCell ref="PWQ35:PWV35"/>
    <mergeCell ref="PUO35:PUT35"/>
    <mergeCell ref="PUU35:PUZ35"/>
    <mergeCell ref="PVA35:PVF35"/>
    <mergeCell ref="PVG35:PVL35"/>
    <mergeCell ref="PVM35:PVR35"/>
    <mergeCell ref="PTK35:PTP35"/>
    <mergeCell ref="PTQ35:PTV35"/>
    <mergeCell ref="PTW35:PUB35"/>
    <mergeCell ref="PUC35:PUH35"/>
    <mergeCell ref="PUI35:PUN35"/>
    <mergeCell ref="PSG35:PSL35"/>
    <mergeCell ref="PSM35:PSR35"/>
    <mergeCell ref="PSS35:PSX35"/>
    <mergeCell ref="PSY35:PTD35"/>
    <mergeCell ref="PTE35:PTJ35"/>
    <mergeCell ref="PRC35:PRH35"/>
    <mergeCell ref="PRI35:PRN35"/>
    <mergeCell ref="PRO35:PRT35"/>
    <mergeCell ref="PRU35:PRZ35"/>
    <mergeCell ref="PSA35:PSF35"/>
    <mergeCell ref="PPY35:PQD35"/>
    <mergeCell ref="PQE35:PQJ35"/>
    <mergeCell ref="PQK35:PQP35"/>
    <mergeCell ref="PQQ35:PQV35"/>
    <mergeCell ref="PQW35:PRB35"/>
    <mergeCell ref="POU35:POZ35"/>
    <mergeCell ref="PPA35:PPF35"/>
    <mergeCell ref="PPG35:PPL35"/>
    <mergeCell ref="PPM35:PPR35"/>
    <mergeCell ref="PPS35:PPX35"/>
    <mergeCell ref="PNQ35:PNV35"/>
    <mergeCell ref="PNW35:POB35"/>
    <mergeCell ref="POC35:POH35"/>
    <mergeCell ref="POI35:PON35"/>
    <mergeCell ref="POO35:POT35"/>
    <mergeCell ref="PMM35:PMR35"/>
    <mergeCell ref="PMS35:PMX35"/>
    <mergeCell ref="PMY35:PND35"/>
    <mergeCell ref="PNE35:PNJ35"/>
    <mergeCell ref="PNK35:PNP35"/>
    <mergeCell ref="PLI35:PLN35"/>
    <mergeCell ref="PLO35:PLT35"/>
    <mergeCell ref="PLU35:PLZ35"/>
    <mergeCell ref="PMA35:PMF35"/>
    <mergeCell ref="PMG35:PML35"/>
    <mergeCell ref="PKE35:PKJ35"/>
    <mergeCell ref="PKK35:PKP35"/>
    <mergeCell ref="PKQ35:PKV35"/>
    <mergeCell ref="PKW35:PLB35"/>
    <mergeCell ref="PLC35:PLH35"/>
    <mergeCell ref="PJA35:PJF35"/>
    <mergeCell ref="PJG35:PJL35"/>
    <mergeCell ref="PJM35:PJR35"/>
    <mergeCell ref="PJS35:PJX35"/>
    <mergeCell ref="PJY35:PKD35"/>
    <mergeCell ref="PHW35:PIB35"/>
    <mergeCell ref="PIC35:PIH35"/>
    <mergeCell ref="PII35:PIN35"/>
    <mergeCell ref="PIO35:PIT35"/>
    <mergeCell ref="PIU35:PIZ35"/>
    <mergeCell ref="PGS35:PGX35"/>
    <mergeCell ref="PGY35:PHD35"/>
    <mergeCell ref="PHE35:PHJ35"/>
    <mergeCell ref="PHK35:PHP35"/>
    <mergeCell ref="PHQ35:PHV35"/>
    <mergeCell ref="PFO35:PFT35"/>
    <mergeCell ref="PFU35:PFZ35"/>
    <mergeCell ref="PGA35:PGF35"/>
    <mergeCell ref="PGG35:PGL35"/>
    <mergeCell ref="PGM35:PGR35"/>
    <mergeCell ref="PEK35:PEP35"/>
    <mergeCell ref="PEQ35:PEV35"/>
    <mergeCell ref="PEW35:PFB35"/>
    <mergeCell ref="PFC35:PFH35"/>
    <mergeCell ref="PFI35:PFN35"/>
    <mergeCell ref="PDG35:PDL35"/>
    <mergeCell ref="PDM35:PDR35"/>
    <mergeCell ref="PDS35:PDX35"/>
    <mergeCell ref="PDY35:PED35"/>
    <mergeCell ref="PEE35:PEJ35"/>
    <mergeCell ref="PCC35:PCH35"/>
    <mergeCell ref="PCI35:PCN35"/>
    <mergeCell ref="PCO35:PCT35"/>
    <mergeCell ref="PCU35:PCZ35"/>
    <mergeCell ref="PDA35:PDF35"/>
    <mergeCell ref="PAY35:PBD35"/>
    <mergeCell ref="PBE35:PBJ35"/>
    <mergeCell ref="PBK35:PBP35"/>
    <mergeCell ref="PBQ35:PBV35"/>
    <mergeCell ref="PBW35:PCB35"/>
    <mergeCell ref="OZU35:OZZ35"/>
    <mergeCell ref="PAA35:PAF35"/>
    <mergeCell ref="PAG35:PAL35"/>
    <mergeCell ref="PAM35:PAR35"/>
    <mergeCell ref="PAS35:PAX35"/>
    <mergeCell ref="OYQ35:OYV35"/>
    <mergeCell ref="OYW35:OZB35"/>
    <mergeCell ref="OZC35:OZH35"/>
    <mergeCell ref="OZI35:OZN35"/>
    <mergeCell ref="OZO35:OZT35"/>
    <mergeCell ref="OXM35:OXR35"/>
    <mergeCell ref="OXS35:OXX35"/>
    <mergeCell ref="OXY35:OYD35"/>
    <mergeCell ref="OYE35:OYJ35"/>
    <mergeCell ref="OYK35:OYP35"/>
    <mergeCell ref="OWI35:OWN35"/>
    <mergeCell ref="OWO35:OWT35"/>
    <mergeCell ref="OWU35:OWZ35"/>
    <mergeCell ref="OXA35:OXF35"/>
    <mergeCell ref="OXG35:OXL35"/>
    <mergeCell ref="OVE35:OVJ35"/>
    <mergeCell ref="OVK35:OVP35"/>
    <mergeCell ref="OVQ35:OVV35"/>
    <mergeCell ref="OVW35:OWB35"/>
    <mergeCell ref="OWC35:OWH35"/>
    <mergeCell ref="OUA35:OUF35"/>
    <mergeCell ref="OUG35:OUL35"/>
    <mergeCell ref="OUM35:OUR35"/>
    <mergeCell ref="OUS35:OUX35"/>
    <mergeCell ref="OUY35:OVD35"/>
    <mergeCell ref="OSW35:OTB35"/>
    <mergeCell ref="OTC35:OTH35"/>
    <mergeCell ref="OTI35:OTN35"/>
    <mergeCell ref="OTO35:OTT35"/>
    <mergeCell ref="OTU35:OTZ35"/>
    <mergeCell ref="ORS35:ORX35"/>
    <mergeCell ref="ORY35:OSD35"/>
    <mergeCell ref="OSE35:OSJ35"/>
    <mergeCell ref="OSK35:OSP35"/>
    <mergeCell ref="OSQ35:OSV35"/>
    <mergeCell ref="OQO35:OQT35"/>
    <mergeCell ref="OQU35:OQZ35"/>
    <mergeCell ref="ORA35:ORF35"/>
    <mergeCell ref="ORG35:ORL35"/>
    <mergeCell ref="ORM35:ORR35"/>
    <mergeCell ref="OPK35:OPP35"/>
    <mergeCell ref="OPQ35:OPV35"/>
    <mergeCell ref="OPW35:OQB35"/>
    <mergeCell ref="OQC35:OQH35"/>
    <mergeCell ref="OQI35:OQN35"/>
    <mergeCell ref="OOG35:OOL35"/>
    <mergeCell ref="OOM35:OOR35"/>
    <mergeCell ref="OOS35:OOX35"/>
    <mergeCell ref="OOY35:OPD35"/>
    <mergeCell ref="OPE35:OPJ35"/>
    <mergeCell ref="ONC35:ONH35"/>
    <mergeCell ref="ONI35:ONN35"/>
    <mergeCell ref="ONO35:ONT35"/>
    <mergeCell ref="ONU35:ONZ35"/>
    <mergeCell ref="OOA35:OOF35"/>
    <mergeCell ref="OLY35:OMD35"/>
    <mergeCell ref="OME35:OMJ35"/>
    <mergeCell ref="OMK35:OMP35"/>
    <mergeCell ref="OMQ35:OMV35"/>
    <mergeCell ref="OMW35:ONB35"/>
    <mergeCell ref="OKU35:OKZ35"/>
    <mergeCell ref="OLA35:OLF35"/>
    <mergeCell ref="OLG35:OLL35"/>
    <mergeCell ref="OLM35:OLR35"/>
    <mergeCell ref="OLS35:OLX35"/>
    <mergeCell ref="OJQ35:OJV35"/>
    <mergeCell ref="OJW35:OKB35"/>
    <mergeCell ref="OKC35:OKH35"/>
    <mergeCell ref="OKI35:OKN35"/>
    <mergeCell ref="OKO35:OKT35"/>
    <mergeCell ref="OIM35:OIR35"/>
    <mergeCell ref="OIS35:OIX35"/>
    <mergeCell ref="OIY35:OJD35"/>
    <mergeCell ref="OJE35:OJJ35"/>
    <mergeCell ref="OJK35:OJP35"/>
    <mergeCell ref="OHI35:OHN35"/>
    <mergeCell ref="OHO35:OHT35"/>
    <mergeCell ref="OHU35:OHZ35"/>
    <mergeCell ref="OIA35:OIF35"/>
    <mergeCell ref="OIG35:OIL35"/>
    <mergeCell ref="OGE35:OGJ35"/>
    <mergeCell ref="OGK35:OGP35"/>
    <mergeCell ref="OGQ35:OGV35"/>
    <mergeCell ref="OGW35:OHB35"/>
    <mergeCell ref="OHC35:OHH35"/>
    <mergeCell ref="OFA35:OFF35"/>
    <mergeCell ref="OFG35:OFL35"/>
    <mergeCell ref="OFM35:OFR35"/>
    <mergeCell ref="OFS35:OFX35"/>
    <mergeCell ref="OFY35:OGD35"/>
    <mergeCell ref="ODW35:OEB35"/>
    <mergeCell ref="OEC35:OEH35"/>
    <mergeCell ref="OEI35:OEN35"/>
    <mergeCell ref="OEO35:OET35"/>
    <mergeCell ref="OEU35:OEZ35"/>
    <mergeCell ref="OCS35:OCX35"/>
    <mergeCell ref="OCY35:ODD35"/>
    <mergeCell ref="ODE35:ODJ35"/>
    <mergeCell ref="ODK35:ODP35"/>
    <mergeCell ref="ODQ35:ODV35"/>
    <mergeCell ref="OBO35:OBT35"/>
    <mergeCell ref="OBU35:OBZ35"/>
    <mergeCell ref="OCA35:OCF35"/>
    <mergeCell ref="OCG35:OCL35"/>
    <mergeCell ref="OCM35:OCR35"/>
    <mergeCell ref="OAK35:OAP35"/>
    <mergeCell ref="OAQ35:OAV35"/>
    <mergeCell ref="OAW35:OBB35"/>
    <mergeCell ref="OBC35:OBH35"/>
    <mergeCell ref="OBI35:OBN35"/>
    <mergeCell ref="NZG35:NZL35"/>
    <mergeCell ref="NZM35:NZR35"/>
    <mergeCell ref="NZS35:NZX35"/>
    <mergeCell ref="NZY35:OAD35"/>
    <mergeCell ref="OAE35:OAJ35"/>
    <mergeCell ref="NYC35:NYH35"/>
    <mergeCell ref="NYI35:NYN35"/>
    <mergeCell ref="NYO35:NYT35"/>
    <mergeCell ref="NYU35:NYZ35"/>
    <mergeCell ref="NZA35:NZF35"/>
    <mergeCell ref="NWY35:NXD35"/>
    <mergeCell ref="NXE35:NXJ35"/>
    <mergeCell ref="NXK35:NXP35"/>
    <mergeCell ref="NXQ35:NXV35"/>
    <mergeCell ref="NXW35:NYB35"/>
    <mergeCell ref="NVU35:NVZ35"/>
    <mergeCell ref="NWA35:NWF35"/>
    <mergeCell ref="NWG35:NWL35"/>
    <mergeCell ref="NWM35:NWR35"/>
    <mergeCell ref="NWS35:NWX35"/>
    <mergeCell ref="NUQ35:NUV35"/>
    <mergeCell ref="NUW35:NVB35"/>
    <mergeCell ref="NVC35:NVH35"/>
    <mergeCell ref="NVI35:NVN35"/>
    <mergeCell ref="NVO35:NVT35"/>
    <mergeCell ref="NTM35:NTR35"/>
    <mergeCell ref="NTS35:NTX35"/>
    <mergeCell ref="NTY35:NUD35"/>
    <mergeCell ref="NUE35:NUJ35"/>
    <mergeCell ref="NUK35:NUP35"/>
    <mergeCell ref="NSI35:NSN35"/>
    <mergeCell ref="NSO35:NST35"/>
    <mergeCell ref="NSU35:NSZ35"/>
    <mergeCell ref="NTA35:NTF35"/>
    <mergeCell ref="NTG35:NTL35"/>
    <mergeCell ref="NRE35:NRJ35"/>
    <mergeCell ref="NRK35:NRP35"/>
    <mergeCell ref="NRQ35:NRV35"/>
    <mergeCell ref="NRW35:NSB35"/>
    <mergeCell ref="NSC35:NSH35"/>
    <mergeCell ref="NQA35:NQF35"/>
    <mergeCell ref="NQG35:NQL35"/>
    <mergeCell ref="NQM35:NQR35"/>
    <mergeCell ref="NQS35:NQX35"/>
    <mergeCell ref="NQY35:NRD35"/>
    <mergeCell ref="NOW35:NPB35"/>
    <mergeCell ref="NPC35:NPH35"/>
    <mergeCell ref="NPI35:NPN35"/>
    <mergeCell ref="NPO35:NPT35"/>
    <mergeCell ref="NPU35:NPZ35"/>
    <mergeCell ref="NNS35:NNX35"/>
    <mergeCell ref="NNY35:NOD35"/>
    <mergeCell ref="NOE35:NOJ35"/>
    <mergeCell ref="NOK35:NOP35"/>
    <mergeCell ref="NOQ35:NOV35"/>
    <mergeCell ref="NMO35:NMT35"/>
    <mergeCell ref="NMU35:NMZ35"/>
    <mergeCell ref="NNA35:NNF35"/>
    <mergeCell ref="NNG35:NNL35"/>
    <mergeCell ref="NNM35:NNR35"/>
    <mergeCell ref="NLK35:NLP35"/>
    <mergeCell ref="NLQ35:NLV35"/>
    <mergeCell ref="NLW35:NMB35"/>
    <mergeCell ref="NMC35:NMH35"/>
    <mergeCell ref="NMI35:NMN35"/>
    <mergeCell ref="NKG35:NKL35"/>
    <mergeCell ref="NKM35:NKR35"/>
    <mergeCell ref="NKS35:NKX35"/>
    <mergeCell ref="NKY35:NLD35"/>
    <mergeCell ref="NLE35:NLJ35"/>
    <mergeCell ref="NJC35:NJH35"/>
    <mergeCell ref="NJI35:NJN35"/>
    <mergeCell ref="NJO35:NJT35"/>
    <mergeCell ref="NJU35:NJZ35"/>
    <mergeCell ref="NKA35:NKF35"/>
    <mergeCell ref="NHY35:NID35"/>
    <mergeCell ref="NIE35:NIJ35"/>
    <mergeCell ref="NIK35:NIP35"/>
    <mergeCell ref="NIQ35:NIV35"/>
    <mergeCell ref="NIW35:NJB35"/>
    <mergeCell ref="NGU35:NGZ35"/>
    <mergeCell ref="NHA35:NHF35"/>
    <mergeCell ref="NHG35:NHL35"/>
    <mergeCell ref="NHM35:NHR35"/>
    <mergeCell ref="NHS35:NHX35"/>
    <mergeCell ref="NFQ35:NFV35"/>
    <mergeCell ref="NFW35:NGB35"/>
    <mergeCell ref="NGC35:NGH35"/>
    <mergeCell ref="NGI35:NGN35"/>
    <mergeCell ref="NGO35:NGT35"/>
    <mergeCell ref="NEM35:NER35"/>
    <mergeCell ref="NES35:NEX35"/>
    <mergeCell ref="NEY35:NFD35"/>
    <mergeCell ref="NFE35:NFJ35"/>
    <mergeCell ref="NFK35:NFP35"/>
    <mergeCell ref="NDI35:NDN35"/>
    <mergeCell ref="NDO35:NDT35"/>
    <mergeCell ref="NDU35:NDZ35"/>
    <mergeCell ref="NEA35:NEF35"/>
    <mergeCell ref="NEG35:NEL35"/>
    <mergeCell ref="NCE35:NCJ35"/>
    <mergeCell ref="NCK35:NCP35"/>
    <mergeCell ref="NCQ35:NCV35"/>
    <mergeCell ref="NCW35:NDB35"/>
    <mergeCell ref="NDC35:NDH35"/>
    <mergeCell ref="NBA35:NBF35"/>
    <mergeCell ref="NBG35:NBL35"/>
    <mergeCell ref="NBM35:NBR35"/>
    <mergeCell ref="NBS35:NBX35"/>
    <mergeCell ref="NBY35:NCD35"/>
    <mergeCell ref="MZW35:NAB35"/>
    <mergeCell ref="NAC35:NAH35"/>
    <mergeCell ref="NAI35:NAN35"/>
    <mergeCell ref="NAO35:NAT35"/>
    <mergeCell ref="NAU35:NAZ35"/>
    <mergeCell ref="MYS35:MYX35"/>
    <mergeCell ref="MYY35:MZD35"/>
    <mergeCell ref="MZE35:MZJ35"/>
    <mergeCell ref="MZK35:MZP35"/>
    <mergeCell ref="MZQ35:MZV35"/>
    <mergeCell ref="MXO35:MXT35"/>
    <mergeCell ref="MXU35:MXZ35"/>
    <mergeCell ref="MYA35:MYF35"/>
    <mergeCell ref="MYG35:MYL35"/>
    <mergeCell ref="MYM35:MYR35"/>
    <mergeCell ref="MWK35:MWP35"/>
    <mergeCell ref="MWQ35:MWV35"/>
    <mergeCell ref="MWW35:MXB35"/>
    <mergeCell ref="MXC35:MXH35"/>
    <mergeCell ref="MXI35:MXN35"/>
    <mergeCell ref="MVG35:MVL35"/>
    <mergeCell ref="MVM35:MVR35"/>
    <mergeCell ref="MVS35:MVX35"/>
    <mergeCell ref="MVY35:MWD35"/>
    <mergeCell ref="MWE35:MWJ35"/>
    <mergeCell ref="MUC35:MUH35"/>
    <mergeCell ref="MUI35:MUN35"/>
    <mergeCell ref="MUO35:MUT35"/>
    <mergeCell ref="MUU35:MUZ35"/>
    <mergeCell ref="MVA35:MVF35"/>
    <mergeCell ref="MSY35:MTD35"/>
    <mergeCell ref="MTE35:MTJ35"/>
    <mergeCell ref="MTK35:MTP35"/>
    <mergeCell ref="MTQ35:MTV35"/>
    <mergeCell ref="MTW35:MUB35"/>
    <mergeCell ref="MRU35:MRZ35"/>
    <mergeCell ref="MSA35:MSF35"/>
    <mergeCell ref="MSG35:MSL35"/>
    <mergeCell ref="MSM35:MSR35"/>
    <mergeCell ref="MSS35:MSX35"/>
    <mergeCell ref="MQQ35:MQV35"/>
    <mergeCell ref="MQW35:MRB35"/>
    <mergeCell ref="MRC35:MRH35"/>
    <mergeCell ref="MRI35:MRN35"/>
    <mergeCell ref="MRO35:MRT35"/>
    <mergeCell ref="MPM35:MPR35"/>
    <mergeCell ref="MPS35:MPX35"/>
    <mergeCell ref="MPY35:MQD35"/>
    <mergeCell ref="MQE35:MQJ35"/>
    <mergeCell ref="MQK35:MQP35"/>
    <mergeCell ref="MOI35:MON35"/>
    <mergeCell ref="MOO35:MOT35"/>
    <mergeCell ref="MOU35:MOZ35"/>
    <mergeCell ref="MPA35:MPF35"/>
    <mergeCell ref="MPG35:MPL35"/>
    <mergeCell ref="MNE35:MNJ35"/>
    <mergeCell ref="MNK35:MNP35"/>
    <mergeCell ref="MNQ35:MNV35"/>
    <mergeCell ref="MNW35:MOB35"/>
    <mergeCell ref="MOC35:MOH35"/>
    <mergeCell ref="MMA35:MMF35"/>
    <mergeCell ref="MMG35:MML35"/>
    <mergeCell ref="MMM35:MMR35"/>
    <mergeCell ref="MMS35:MMX35"/>
    <mergeCell ref="MMY35:MND35"/>
    <mergeCell ref="MKW35:MLB35"/>
    <mergeCell ref="MLC35:MLH35"/>
    <mergeCell ref="MLI35:MLN35"/>
    <mergeCell ref="MLO35:MLT35"/>
    <mergeCell ref="MLU35:MLZ35"/>
    <mergeCell ref="MJS35:MJX35"/>
    <mergeCell ref="MJY35:MKD35"/>
    <mergeCell ref="MKE35:MKJ35"/>
    <mergeCell ref="MKK35:MKP35"/>
    <mergeCell ref="MKQ35:MKV35"/>
    <mergeCell ref="MIO35:MIT35"/>
    <mergeCell ref="MIU35:MIZ35"/>
    <mergeCell ref="MJA35:MJF35"/>
    <mergeCell ref="MJG35:MJL35"/>
    <mergeCell ref="MJM35:MJR35"/>
    <mergeCell ref="MHK35:MHP35"/>
    <mergeCell ref="MHQ35:MHV35"/>
    <mergeCell ref="MHW35:MIB35"/>
    <mergeCell ref="MIC35:MIH35"/>
    <mergeCell ref="MII35:MIN35"/>
    <mergeCell ref="MGG35:MGL35"/>
    <mergeCell ref="MGM35:MGR35"/>
    <mergeCell ref="MGS35:MGX35"/>
    <mergeCell ref="MGY35:MHD35"/>
    <mergeCell ref="MHE35:MHJ35"/>
    <mergeCell ref="MFC35:MFH35"/>
    <mergeCell ref="MFI35:MFN35"/>
    <mergeCell ref="MFO35:MFT35"/>
    <mergeCell ref="MFU35:MFZ35"/>
    <mergeCell ref="MGA35:MGF35"/>
    <mergeCell ref="MDY35:MED35"/>
    <mergeCell ref="MEE35:MEJ35"/>
    <mergeCell ref="MEK35:MEP35"/>
    <mergeCell ref="MEQ35:MEV35"/>
    <mergeCell ref="MEW35:MFB35"/>
    <mergeCell ref="MCU35:MCZ35"/>
    <mergeCell ref="MDA35:MDF35"/>
    <mergeCell ref="MDG35:MDL35"/>
    <mergeCell ref="MDM35:MDR35"/>
    <mergeCell ref="MDS35:MDX35"/>
    <mergeCell ref="MBQ35:MBV35"/>
    <mergeCell ref="MBW35:MCB35"/>
    <mergeCell ref="MCC35:MCH35"/>
    <mergeCell ref="MCI35:MCN35"/>
    <mergeCell ref="MCO35:MCT35"/>
    <mergeCell ref="MAM35:MAR35"/>
    <mergeCell ref="MAS35:MAX35"/>
    <mergeCell ref="MAY35:MBD35"/>
    <mergeCell ref="MBE35:MBJ35"/>
    <mergeCell ref="MBK35:MBP35"/>
    <mergeCell ref="LZI35:LZN35"/>
    <mergeCell ref="LZO35:LZT35"/>
    <mergeCell ref="LZU35:LZZ35"/>
    <mergeCell ref="MAA35:MAF35"/>
    <mergeCell ref="MAG35:MAL35"/>
    <mergeCell ref="LYE35:LYJ35"/>
    <mergeCell ref="LYK35:LYP35"/>
    <mergeCell ref="LYQ35:LYV35"/>
    <mergeCell ref="LYW35:LZB35"/>
    <mergeCell ref="LZC35:LZH35"/>
    <mergeCell ref="LXA35:LXF35"/>
    <mergeCell ref="LXG35:LXL35"/>
    <mergeCell ref="LXM35:LXR35"/>
    <mergeCell ref="LXS35:LXX35"/>
    <mergeCell ref="LXY35:LYD35"/>
    <mergeCell ref="LVW35:LWB35"/>
    <mergeCell ref="LWC35:LWH35"/>
    <mergeCell ref="LWI35:LWN35"/>
    <mergeCell ref="LWO35:LWT35"/>
    <mergeCell ref="LWU35:LWZ35"/>
    <mergeCell ref="LUS35:LUX35"/>
    <mergeCell ref="LUY35:LVD35"/>
    <mergeCell ref="LVE35:LVJ35"/>
    <mergeCell ref="LVK35:LVP35"/>
    <mergeCell ref="LVQ35:LVV35"/>
    <mergeCell ref="LTO35:LTT35"/>
    <mergeCell ref="LTU35:LTZ35"/>
    <mergeCell ref="LUA35:LUF35"/>
    <mergeCell ref="LUG35:LUL35"/>
    <mergeCell ref="LUM35:LUR35"/>
    <mergeCell ref="LSK35:LSP35"/>
    <mergeCell ref="LSQ35:LSV35"/>
    <mergeCell ref="LSW35:LTB35"/>
    <mergeCell ref="LTC35:LTH35"/>
    <mergeCell ref="LTI35:LTN35"/>
    <mergeCell ref="LRG35:LRL35"/>
    <mergeCell ref="LRM35:LRR35"/>
    <mergeCell ref="LRS35:LRX35"/>
    <mergeCell ref="LRY35:LSD35"/>
    <mergeCell ref="LSE35:LSJ35"/>
    <mergeCell ref="LQC35:LQH35"/>
    <mergeCell ref="LQI35:LQN35"/>
    <mergeCell ref="LQO35:LQT35"/>
    <mergeCell ref="LQU35:LQZ35"/>
    <mergeCell ref="LRA35:LRF35"/>
    <mergeCell ref="LOY35:LPD35"/>
    <mergeCell ref="LPE35:LPJ35"/>
    <mergeCell ref="LPK35:LPP35"/>
    <mergeCell ref="LPQ35:LPV35"/>
    <mergeCell ref="LPW35:LQB35"/>
    <mergeCell ref="LNU35:LNZ35"/>
    <mergeCell ref="LOA35:LOF35"/>
    <mergeCell ref="LOG35:LOL35"/>
    <mergeCell ref="LOM35:LOR35"/>
    <mergeCell ref="LOS35:LOX35"/>
    <mergeCell ref="LMQ35:LMV35"/>
    <mergeCell ref="LMW35:LNB35"/>
    <mergeCell ref="LNC35:LNH35"/>
    <mergeCell ref="LNI35:LNN35"/>
    <mergeCell ref="LNO35:LNT35"/>
    <mergeCell ref="LLM35:LLR35"/>
    <mergeCell ref="LLS35:LLX35"/>
    <mergeCell ref="LLY35:LMD35"/>
    <mergeCell ref="LME35:LMJ35"/>
    <mergeCell ref="LMK35:LMP35"/>
    <mergeCell ref="LKI35:LKN35"/>
    <mergeCell ref="LKO35:LKT35"/>
    <mergeCell ref="LKU35:LKZ35"/>
    <mergeCell ref="LLA35:LLF35"/>
    <mergeCell ref="LLG35:LLL35"/>
    <mergeCell ref="LJE35:LJJ35"/>
    <mergeCell ref="LJK35:LJP35"/>
    <mergeCell ref="LJQ35:LJV35"/>
    <mergeCell ref="LJW35:LKB35"/>
    <mergeCell ref="LKC35:LKH35"/>
    <mergeCell ref="LIA35:LIF35"/>
    <mergeCell ref="LIG35:LIL35"/>
    <mergeCell ref="LIM35:LIR35"/>
    <mergeCell ref="LIS35:LIX35"/>
    <mergeCell ref="LIY35:LJD35"/>
    <mergeCell ref="LGW35:LHB35"/>
    <mergeCell ref="LHC35:LHH35"/>
    <mergeCell ref="LHI35:LHN35"/>
    <mergeCell ref="LHO35:LHT35"/>
    <mergeCell ref="LHU35:LHZ35"/>
    <mergeCell ref="LFS35:LFX35"/>
    <mergeCell ref="LFY35:LGD35"/>
    <mergeCell ref="LGE35:LGJ35"/>
    <mergeCell ref="LGK35:LGP35"/>
    <mergeCell ref="LGQ35:LGV35"/>
    <mergeCell ref="LEO35:LET35"/>
    <mergeCell ref="LEU35:LEZ35"/>
    <mergeCell ref="LFA35:LFF35"/>
    <mergeCell ref="LFG35:LFL35"/>
    <mergeCell ref="LFM35:LFR35"/>
    <mergeCell ref="LDK35:LDP35"/>
    <mergeCell ref="LDQ35:LDV35"/>
    <mergeCell ref="LDW35:LEB35"/>
    <mergeCell ref="LEC35:LEH35"/>
    <mergeCell ref="LEI35:LEN35"/>
    <mergeCell ref="LCG35:LCL35"/>
    <mergeCell ref="LCM35:LCR35"/>
    <mergeCell ref="LCS35:LCX35"/>
    <mergeCell ref="LCY35:LDD35"/>
    <mergeCell ref="LDE35:LDJ35"/>
    <mergeCell ref="LBC35:LBH35"/>
    <mergeCell ref="LBI35:LBN35"/>
    <mergeCell ref="LBO35:LBT35"/>
    <mergeCell ref="LBU35:LBZ35"/>
    <mergeCell ref="LCA35:LCF35"/>
    <mergeCell ref="KZY35:LAD35"/>
    <mergeCell ref="LAE35:LAJ35"/>
    <mergeCell ref="LAK35:LAP35"/>
    <mergeCell ref="LAQ35:LAV35"/>
    <mergeCell ref="LAW35:LBB35"/>
    <mergeCell ref="KYU35:KYZ35"/>
    <mergeCell ref="KZA35:KZF35"/>
    <mergeCell ref="KZG35:KZL35"/>
    <mergeCell ref="KZM35:KZR35"/>
    <mergeCell ref="KZS35:KZX35"/>
    <mergeCell ref="KXQ35:KXV35"/>
    <mergeCell ref="KXW35:KYB35"/>
    <mergeCell ref="KYC35:KYH35"/>
    <mergeCell ref="KYI35:KYN35"/>
    <mergeCell ref="KYO35:KYT35"/>
    <mergeCell ref="KWM35:KWR35"/>
    <mergeCell ref="KWS35:KWX35"/>
    <mergeCell ref="KWY35:KXD35"/>
    <mergeCell ref="KXE35:KXJ35"/>
    <mergeCell ref="KXK35:KXP35"/>
    <mergeCell ref="KVI35:KVN35"/>
    <mergeCell ref="KVO35:KVT35"/>
    <mergeCell ref="KVU35:KVZ35"/>
    <mergeCell ref="KWA35:KWF35"/>
    <mergeCell ref="KWG35:KWL35"/>
    <mergeCell ref="KUE35:KUJ35"/>
    <mergeCell ref="KUK35:KUP35"/>
    <mergeCell ref="KUQ35:KUV35"/>
    <mergeCell ref="KUW35:KVB35"/>
    <mergeCell ref="KVC35:KVH35"/>
    <mergeCell ref="KTA35:KTF35"/>
    <mergeCell ref="KTG35:KTL35"/>
    <mergeCell ref="KTM35:KTR35"/>
    <mergeCell ref="KTS35:KTX35"/>
    <mergeCell ref="KTY35:KUD35"/>
    <mergeCell ref="KRW35:KSB35"/>
    <mergeCell ref="KSC35:KSH35"/>
    <mergeCell ref="KSI35:KSN35"/>
    <mergeCell ref="KSO35:KST35"/>
    <mergeCell ref="KSU35:KSZ35"/>
    <mergeCell ref="KQS35:KQX35"/>
    <mergeCell ref="KQY35:KRD35"/>
    <mergeCell ref="KRE35:KRJ35"/>
    <mergeCell ref="KRK35:KRP35"/>
    <mergeCell ref="KRQ35:KRV35"/>
    <mergeCell ref="KPO35:KPT35"/>
    <mergeCell ref="KPU35:KPZ35"/>
    <mergeCell ref="KQA35:KQF35"/>
    <mergeCell ref="KQG35:KQL35"/>
    <mergeCell ref="KQM35:KQR35"/>
    <mergeCell ref="KOK35:KOP35"/>
    <mergeCell ref="KOQ35:KOV35"/>
    <mergeCell ref="KOW35:KPB35"/>
    <mergeCell ref="KPC35:KPH35"/>
    <mergeCell ref="KPI35:KPN35"/>
    <mergeCell ref="KNG35:KNL35"/>
    <mergeCell ref="KNM35:KNR35"/>
    <mergeCell ref="KNS35:KNX35"/>
    <mergeCell ref="KNY35:KOD35"/>
    <mergeCell ref="KOE35:KOJ35"/>
    <mergeCell ref="KMC35:KMH35"/>
    <mergeCell ref="KMI35:KMN35"/>
    <mergeCell ref="KMO35:KMT35"/>
    <mergeCell ref="KMU35:KMZ35"/>
    <mergeCell ref="KNA35:KNF35"/>
    <mergeCell ref="KKY35:KLD35"/>
    <mergeCell ref="KLE35:KLJ35"/>
    <mergeCell ref="KLK35:KLP35"/>
    <mergeCell ref="KLQ35:KLV35"/>
    <mergeCell ref="KLW35:KMB35"/>
    <mergeCell ref="KJU35:KJZ35"/>
    <mergeCell ref="KKA35:KKF35"/>
    <mergeCell ref="KKG35:KKL35"/>
    <mergeCell ref="KKM35:KKR35"/>
    <mergeCell ref="KKS35:KKX35"/>
    <mergeCell ref="KIQ35:KIV35"/>
    <mergeCell ref="KIW35:KJB35"/>
    <mergeCell ref="KJC35:KJH35"/>
    <mergeCell ref="KJI35:KJN35"/>
    <mergeCell ref="KJO35:KJT35"/>
    <mergeCell ref="KHM35:KHR35"/>
    <mergeCell ref="KHS35:KHX35"/>
    <mergeCell ref="KHY35:KID35"/>
    <mergeCell ref="KIE35:KIJ35"/>
    <mergeCell ref="KIK35:KIP35"/>
    <mergeCell ref="KGI35:KGN35"/>
    <mergeCell ref="KGO35:KGT35"/>
    <mergeCell ref="KGU35:KGZ35"/>
    <mergeCell ref="KHA35:KHF35"/>
    <mergeCell ref="KHG35:KHL35"/>
    <mergeCell ref="KFE35:KFJ35"/>
    <mergeCell ref="KFK35:KFP35"/>
    <mergeCell ref="KFQ35:KFV35"/>
    <mergeCell ref="KFW35:KGB35"/>
    <mergeCell ref="KGC35:KGH35"/>
    <mergeCell ref="KEA35:KEF35"/>
    <mergeCell ref="KEG35:KEL35"/>
    <mergeCell ref="KEM35:KER35"/>
    <mergeCell ref="KES35:KEX35"/>
    <mergeCell ref="KEY35:KFD35"/>
    <mergeCell ref="KCW35:KDB35"/>
    <mergeCell ref="KDC35:KDH35"/>
    <mergeCell ref="KDI35:KDN35"/>
    <mergeCell ref="KDO35:KDT35"/>
    <mergeCell ref="KDU35:KDZ35"/>
    <mergeCell ref="KBS35:KBX35"/>
    <mergeCell ref="KBY35:KCD35"/>
    <mergeCell ref="KCE35:KCJ35"/>
    <mergeCell ref="KCK35:KCP35"/>
    <mergeCell ref="KCQ35:KCV35"/>
    <mergeCell ref="KAO35:KAT35"/>
    <mergeCell ref="KAU35:KAZ35"/>
    <mergeCell ref="KBA35:KBF35"/>
    <mergeCell ref="KBG35:KBL35"/>
    <mergeCell ref="KBM35:KBR35"/>
    <mergeCell ref="JZK35:JZP35"/>
    <mergeCell ref="JZQ35:JZV35"/>
    <mergeCell ref="JZW35:KAB35"/>
    <mergeCell ref="KAC35:KAH35"/>
    <mergeCell ref="KAI35:KAN35"/>
    <mergeCell ref="JYG35:JYL35"/>
    <mergeCell ref="JYM35:JYR35"/>
    <mergeCell ref="JYS35:JYX35"/>
    <mergeCell ref="JYY35:JZD35"/>
    <mergeCell ref="JZE35:JZJ35"/>
    <mergeCell ref="JXC35:JXH35"/>
    <mergeCell ref="JXI35:JXN35"/>
    <mergeCell ref="JXO35:JXT35"/>
    <mergeCell ref="JXU35:JXZ35"/>
    <mergeCell ref="JYA35:JYF35"/>
    <mergeCell ref="JVY35:JWD35"/>
    <mergeCell ref="JWE35:JWJ35"/>
    <mergeCell ref="JWK35:JWP35"/>
    <mergeCell ref="JWQ35:JWV35"/>
    <mergeCell ref="JWW35:JXB35"/>
    <mergeCell ref="JUU35:JUZ35"/>
    <mergeCell ref="JVA35:JVF35"/>
    <mergeCell ref="JVG35:JVL35"/>
    <mergeCell ref="JVM35:JVR35"/>
    <mergeCell ref="JVS35:JVX35"/>
    <mergeCell ref="JTQ35:JTV35"/>
    <mergeCell ref="JTW35:JUB35"/>
    <mergeCell ref="JUC35:JUH35"/>
    <mergeCell ref="JUI35:JUN35"/>
    <mergeCell ref="JUO35:JUT35"/>
    <mergeCell ref="JSM35:JSR35"/>
    <mergeCell ref="JSS35:JSX35"/>
    <mergeCell ref="JSY35:JTD35"/>
    <mergeCell ref="JTE35:JTJ35"/>
    <mergeCell ref="JTK35:JTP35"/>
    <mergeCell ref="JRI35:JRN35"/>
    <mergeCell ref="JRO35:JRT35"/>
    <mergeCell ref="JRU35:JRZ35"/>
    <mergeCell ref="JSA35:JSF35"/>
    <mergeCell ref="JSG35:JSL35"/>
    <mergeCell ref="JQE35:JQJ35"/>
    <mergeCell ref="JQK35:JQP35"/>
    <mergeCell ref="JQQ35:JQV35"/>
    <mergeCell ref="JQW35:JRB35"/>
    <mergeCell ref="JRC35:JRH35"/>
    <mergeCell ref="JPA35:JPF35"/>
    <mergeCell ref="JPG35:JPL35"/>
    <mergeCell ref="JPM35:JPR35"/>
    <mergeCell ref="JPS35:JPX35"/>
    <mergeCell ref="JPY35:JQD35"/>
    <mergeCell ref="JNW35:JOB35"/>
    <mergeCell ref="JOC35:JOH35"/>
    <mergeCell ref="JOI35:JON35"/>
    <mergeCell ref="JOO35:JOT35"/>
    <mergeCell ref="JOU35:JOZ35"/>
    <mergeCell ref="JMS35:JMX35"/>
    <mergeCell ref="JMY35:JND35"/>
    <mergeCell ref="JNE35:JNJ35"/>
    <mergeCell ref="JNK35:JNP35"/>
    <mergeCell ref="JNQ35:JNV35"/>
    <mergeCell ref="JLO35:JLT35"/>
    <mergeCell ref="JLU35:JLZ35"/>
    <mergeCell ref="JMA35:JMF35"/>
    <mergeCell ref="JMG35:JML35"/>
    <mergeCell ref="JMM35:JMR35"/>
    <mergeCell ref="JKK35:JKP35"/>
    <mergeCell ref="JKQ35:JKV35"/>
    <mergeCell ref="JKW35:JLB35"/>
    <mergeCell ref="JLC35:JLH35"/>
    <mergeCell ref="JLI35:JLN35"/>
    <mergeCell ref="JJG35:JJL35"/>
    <mergeCell ref="JJM35:JJR35"/>
    <mergeCell ref="JJS35:JJX35"/>
    <mergeCell ref="JJY35:JKD35"/>
    <mergeCell ref="JKE35:JKJ35"/>
    <mergeCell ref="JIC35:JIH35"/>
    <mergeCell ref="JII35:JIN35"/>
    <mergeCell ref="JIO35:JIT35"/>
    <mergeCell ref="JIU35:JIZ35"/>
    <mergeCell ref="JJA35:JJF35"/>
    <mergeCell ref="JGY35:JHD35"/>
    <mergeCell ref="JHE35:JHJ35"/>
    <mergeCell ref="JHK35:JHP35"/>
    <mergeCell ref="JHQ35:JHV35"/>
    <mergeCell ref="JHW35:JIB35"/>
    <mergeCell ref="JFU35:JFZ35"/>
    <mergeCell ref="JGA35:JGF35"/>
    <mergeCell ref="JGG35:JGL35"/>
    <mergeCell ref="JGM35:JGR35"/>
    <mergeCell ref="JGS35:JGX35"/>
    <mergeCell ref="JEQ35:JEV35"/>
    <mergeCell ref="JEW35:JFB35"/>
    <mergeCell ref="JFC35:JFH35"/>
    <mergeCell ref="JFI35:JFN35"/>
    <mergeCell ref="JFO35:JFT35"/>
    <mergeCell ref="JDM35:JDR35"/>
    <mergeCell ref="JDS35:JDX35"/>
    <mergeCell ref="JDY35:JED35"/>
    <mergeCell ref="JEE35:JEJ35"/>
    <mergeCell ref="JEK35:JEP35"/>
    <mergeCell ref="JCI35:JCN35"/>
    <mergeCell ref="JCO35:JCT35"/>
    <mergeCell ref="JCU35:JCZ35"/>
    <mergeCell ref="JDA35:JDF35"/>
    <mergeCell ref="JDG35:JDL35"/>
    <mergeCell ref="JBE35:JBJ35"/>
    <mergeCell ref="JBK35:JBP35"/>
    <mergeCell ref="JBQ35:JBV35"/>
    <mergeCell ref="JBW35:JCB35"/>
    <mergeCell ref="JCC35:JCH35"/>
    <mergeCell ref="JAA35:JAF35"/>
    <mergeCell ref="JAG35:JAL35"/>
    <mergeCell ref="JAM35:JAR35"/>
    <mergeCell ref="JAS35:JAX35"/>
    <mergeCell ref="JAY35:JBD35"/>
    <mergeCell ref="IYW35:IZB35"/>
    <mergeCell ref="IZC35:IZH35"/>
    <mergeCell ref="IZI35:IZN35"/>
    <mergeCell ref="IZO35:IZT35"/>
    <mergeCell ref="IZU35:IZZ35"/>
    <mergeCell ref="IXS35:IXX35"/>
    <mergeCell ref="IXY35:IYD35"/>
    <mergeCell ref="IYE35:IYJ35"/>
    <mergeCell ref="IYK35:IYP35"/>
    <mergeCell ref="IYQ35:IYV35"/>
    <mergeCell ref="IWO35:IWT35"/>
    <mergeCell ref="IWU35:IWZ35"/>
    <mergeCell ref="IXA35:IXF35"/>
    <mergeCell ref="IXG35:IXL35"/>
    <mergeCell ref="IXM35:IXR35"/>
    <mergeCell ref="IVK35:IVP35"/>
    <mergeCell ref="IVQ35:IVV35"/>
    <mergeCell ref="IVW35:IWB35"/>
    <mergeCell ref="IWC35:IWH35"/>
    <mergeCell ref="IWI35:IWN35"/>
    <mergeCell ref="IUG35:IUL35"/>
    <mergeCell ref="IUM35:IUR35"/>
    <mergeCell ref="IUS35:IUX35"/>
    <mergeCell ref="IUY35:IVD35"/>
    <mergeCell ref="IVE35:IVJ35"/>
    <mergeCell ref="ITC35:ITH35"/>
    <mergeCell ref="ITI35:ITN35"/>
    <mergeCell ref="ITO35:ITT35"/>
    <mergeCell ref="ITU35:ITZ35"/>
    <mergeCell ref="IUA35:IUF35"/>
    <mergeCell ref="IRY35:ISD35"/>
    <mergeCell ref="ISE35:ISJ35"/>
    <mergeCell ref="ISK35:ISP35"/>
    <mergeCell ref="ISQ35:ISV35"/>
    <mergeCell ref="ISW35:ITB35"/>
    <mergeCell ref="IQU35:IQZ35"/>
    <mergeCell ref="IRA35:IRF35"/>
    <mergeCell ref="IRG35:IRL35"/>
    <mergeCell ref="IRM35:IRR35"/>
    <mergeCell ref="IRS35:IRX35"/>
    <mergeCell ref="IPQ35:IPV35"/>
    <mergeCell ref="IPW35:IQB35"/>
    <mergeCell ref="IQC35:IQH35"/>
    <mergeCell ref="IQI35:IQN35"/>
    <mergeCell ref="IQO35:IQT35"/>
    <mergeCell ref="IOM35:IOR35"/>
    <mergeCell ref="IOS35:IOX35"/>
    <mergeCell ref="IOY35:IPD35"/>
    <mergeCell ref="IPE35:IPJ35"/>
    <mergeCell ref="IPK35:IPP35"/>
    <mergeCell ref="INI35:INN35"/>
    <mergeCell ref="INO35:INT35"/>
    <mergeCell ref="INU35:INZ35"/>
    <mergeCell ref="IOA35:IOF35"/>
    <mergeCell ref="IOG35:IOL35"/>
    <mergeCell ref="IME35:IMJ35"/>
    <mergeCell ref="IMK35:IMP35"/>
    <mergeCell ref="IMQ35:IMV35"/>
    <mergeCell ref="IMW35:INB35"/>
    <mergeCell ref="INC35:INH35"/>
    <mergeCell ref="ILA35:ILF35"/>
    <mergeCell ref="ILG35:ILL35"/>
    <mergeCell ref="ILM35:ILR35"/>
    <mergeCell ref="ILS35:ILX35"/>
    <mergeCell ref="ILY35:IMD35"/>
    <mergeCell ref="IJW35:IKB35"/>
    <mergeCell ref="IKC35:IKH35"/>
    <mergeCell ref="IKI35:IKN35"/>
    <mergeCell ref="IKO35:IKT35"/>
    <mergeCell ref="IKU35:IKZ35"/>
    <mergeCell ref="IIS35:IIX35"/>
    <mergeCell ref="IIY35:IJD35"/>
    <mergeCell ref="IJE35:IJJ35"/>
    <mergeCell ref="IJK35:IJP35"/>
    <mergeCell ref="IJQ35:IJV35"/>
    <mergeCell ref="IHO35:IHT35"/>
    <mergeCell ref="IHU35:IHZ35"/>
    <mergeCell ref="IIA35:IIF35"/>
    <mergeCell ref="IIG35:IIL35"/>
    <mergeCell ref="IIM35:IIR35"/>
    <mergeCell ref="IGK35:IGP35"/>
    <mergeCell ref="IGQ35:IGV35"/>
    <mergeCell ref="IGW35:IHB35"/>
    <mergeCell ref="IHC35:IHH35"/>
    <mergeCell ref="IHI35:IHN35"/>
    <mergeCell ref="IFG35:IFL35"/>
    <mergeCell ref="IFM35:IFR35"/>
    <mergeCell ref="IFS35:IFX35"/>
    <mergeCell ref="IFY35:IGD35"/>
    <mergeCell ref="IGE35:IGJ35"/>
    <mergeCell ref="IEC35:IEH35"/>
    <mergeCell ref="IEI35:IEN35"/>
    <mergeCell ref="IEO35:IET35"/>
    <mergeCell ref="IEU35:IEZ35"/>
    <mergeCell ref="IFA35:IFF35"/>
    <mergeCell ref="ICY35:IDD35"/>
    <mergeCell ref="IDE35:IDJ35"/>
    <mergeCell ref="IDK35:IDP35"/>
    <mergeCell ref="IDQ35:IDV35"/>
    <mergeCell ref="IDW35:IEB35"/>
    <mergeCell ref="IBU35:IBZ35"/>
    <mergeCell ref="ICA35:ICF35"/>
    <mergeCell ref="ICG35:ICL35"/>
    <mergeCell ref="ICM35:ICR35"/>
    <mergeCell ref="ICS35:ICX35"/>
    <mergeCell ref="IAQ35:IAV35"/>
    <mergeCell ref="IAW35:IBB35"/>
    <mergeCell ref="IBC35:IBH35"/>
    <mergeCell ref="IBI35:IBN35"/>
    <mergeCell ref="IBO35:IBT35"/>
    <mergeCell ref="HZM35:HZR35"/>
    <mergeCell ref="HZS35:HZX35"/>
    <mergeCell ref="HZY35:IAD35"/>
    <mergeCell ref="IAE35:IAJ35"/>
    <mergeCell ref="IAK35:IAP35"/>
    <mergeCell ref="HYI35:HYN35"/>
    <mergeCell ref="HYO35:HYT35"/>
    <mergeCell ref="HYU35:HYZ35"/>
    <mergeCell ref="HZA35:HZF35"/>
    <mergeCell ref="HZG35:HZL35"/>
    <mergeCell ref="HXE35:HXJ35"/>
    <mergeCell ref="HXK35:HXP35"/>
    <mergeCell ref="HXQ35:HXV35"/>
    <mergeCell ref="HXW35:HYB35"/>
    <mergeCell ref="HYC35:HYH35"/>
    <mergeCell ref="HWA35:HWF35"/>
    <mergeCell ref="HWG35:HWL35"/>
    <mergeCell ref="HWM35:HWR35"/>
    <mergeCell ref="HWS35:HWX35"/>
    <mergeCell ref="HWY35:HXD35"/>
    <mergeCell ref="HUW35:HVB35"/>
    <mergeCell ref="HVC35:HVH35"/>
    <mergeCell ref="HVI35:HVN35"/>
    <mergeCell ref="HVO35:HVT35"/>
    <mergeCell ref="HVU35:HVZ35"/>
    <mergeCell ref="HTS35:HTX35"/>
    <mergeCell ref="HTY35:HUD35"/>
    <mergeCell ref="HUE35:HUJ35"/>
    <mergeCell ref="HUK35:HUP35"/>
    <mergeCell ref="HUQ35:HUV35"/>
    <mergeCell ref="HSO35:HST35"/>
    <mergeCell ref="HSU35:HSZ35"/>
    <mergeCell ref="HTA35:HTF35"/>
    <mergeCell ref="HTG35:HTL35"/>
    <mergeCell ref="HTM35:HTR35"/>
    <mergeCell ref="HRK35:HRP35"/>
    <mergeCell ref="HRQ35:HRV35"/>
    <mergeCell ref="HRW35:HSB35"/>
    <mergeCell ref="HSC35:HSH35"/>
    <mergeCell ref="HSI35:HSN35"/>
    <mergeCell ref="HQG35:HQL35"/>
    <mergeCell ref="HQM35:HQR35"/>
    <mergeCell ref="HQS35:HQX35"/>
    <mergeCell ref="HQY35:HRD35"/>
    <mergeCell ref="HRE35:HRJ35"/>
    <mergeCell ref="HPC35:HPH35"/>
    <mergeCell ref="HPI35:HPN35"/>
    <mergeCell ref="HPO35:HPT35"/>
    <mergeCell ref="HPU35:HPZ35"/>
    <mergeCell ref="HQA35:HQF35"/>
    <mergeCell ref="HNY35:HOD35"/>
    <mergeCell ref="HOE35:HOJ35"/>
    <mergeCell ref="HOK35:HOP35"/>
    <mergeCell ref="HOQ35:HOV35"/>
    <mergeCell ref="HOW35:HPB35"/>
    <mergeCell ref="HMU35:HMZ35"/>
    <mergeCell ref="HNA35:HNF35"/>
    <mergeCell ref="HNG35:HNL35"/>
    <mergeCell ref="HNM35:HNR35"/>
    <mergeCell ref="HNS35:HNX35"/>
    <mergeCell ref="HLQ35:HLV35"/>
    <mergeCell ref="HLW35:HMB35"/>
    <mergeCell ref="HMC35:HMH35"/>
    <mergeCell ref="HMI35:HMN35"/>
    <mergeCell ref="HMO35:HMT35"/>
    <mergeCell ref="HKM35:HKR35"/>
    <mergeCell ref="HKS35:HKX35"/>
    <mergeCell ref="HKY35:HLD35"/>
    <mergeCell ref="HLE35:HLJ35"/>
    <mergeCell ref="HLK35:HLP35"/>
    <mergeCell ref="HJI35:HJN35"/>
    <mergeCell ref="HJO35:HJT35"/>
    <mergeCell ref="HJU35:HJZ35"/>
    <mergeCell ref="HKA35:HKF35"/>
    <mergeCell ref="HKG35:HKL35"/>
    <mergeCell ref="HIE35:HIJ35"/>
    <mergeCell ref="HIK35:HIP35"/>
    <mergeCell ref="HIQ35:HIV35"/>
    <mergeCell ref="HIW35:HJB35"/>
    <mergeCell ref="HJC35:HJH35"/>
    <mergeCell ref="HHA35:HHF35"/>
    <mergeCell ref="HHG35:HHL35"/>
    <mergeCell ref="HHM35:HHR35"/>
    <mergeCell ref="HHS35:HHX35"/>
    <mergeCell ref="HHY35:HID35"/>
    <mergeCell ref="HFW35:HGB35"/>
    <mergeCell ref="HGC35:HGH35"/>
    <mergeCell ref="HGI35:HGN35"/>
    <mergeCell ref="HGO35:HGT35"/>
    <mergeCell ref="HGU35:HGZ35"/>
    <mergeCell ref="HES35:HEX35"/>
    <mergeCell ref="HEY35:HFD35"/>
    <mergeCell ref="HFE35:HFJ35"/>
    <mergeCell ref="HFK35:HFP35"/>
    <mergeCell ref="HFQ35:HFV35"/>
    <mergeCell ref="HDO35:HDT35"/>
    <mergeCell ref="HDU35:HDZ35"/>
    <mergeCell ref="HEA35:HEF35"/>
    <mergeCell ref="HEG35:HEL35"/>
    <mergeCell ref="HEM35:HER35"/>
    <mergeCell ref="HCK35:HCP35"/>
    <mergeCell ref="HCQ35:HCV35"/>
    <mergeCell ref="HCW35:HDB35"/>
    <mergeCell ref="HDC35:HDH35"/>
    <mergeCell ref="HDI35:HDN35"/>
    <mergeCell ref="HBG35:HBL35"/>
    <mergeCell ref="HBM35:HBR35"/>
    <mergeCell ref="HBS35:HBX35"/>
    <mergeCell ref="HBY35:HCD35"/>
    <mergeCell ref="HCE35:HCJ35"/>
    <mergeCell ref="HAC35:HAH35"/>
    <mergeCell ref="HAI35:HAN35"/>
    <mergeCell ref="HAO35:HAT35"/>
    <mergeCell ref="HAU35:HAZ35"/>
    <mergeCell ref="HBA35:HBF35"/>
    <mergeCell ref="GYY35:GZD35"/>
    <mergeCell ref="GZE35:GZJ35"/>
    <mergeCell ref="GZK35:GZP35"/>
    <mergeCell ref="GZQ35:GZV35"/>
    <mergeCell ref="GZW35:HAB35"/>
    <mergeCell ref="GXU35:GXZ35"/>
    <mergeCell ref="GYA35:GYF35"/>
    <mergeCell ref="GYG35:GYL35"/>
    <mergeCell ref="GYM35:GYR35"/>
    <mergeCell ref="GYS35:GYX35"/>
    <mergeCell ref="GWQ35:GWV35"/>
    <mergeCell ref="GWW35:GXB35"/>
    <mergeCell ref="GXC35:GXH35"/>
    <mergeCell ref="GXI35:GXN35"/>
    <mergeCell ref="GXO35:GXT35"/>
    <mergeCell ref="GVM35:GVR35"/>
    <mergeCell ref="GVS35:GVX35"/>
    <mergeCell ref="GVY35:GWD35"/>
    <mergeCell ref="GWE35:GWJ35"/>
    <mergeCell ref="GWK35:GWP35"/>
    <mergeCell ref="GUI35:GUN35"/>
    <mergeCell ref="GUO35:GUT35"/>
    <mergeCell ref="GUU35:GUZ35"/>
    <mergeCell ref="GVA35:GVF35"/>
    <mergeCell ref="GVG35:GVL35"/>
    <mergeCell ref="GTE35:GTJ35"/>
    <mergeCell ref="GTK35:GTP35"/>
    <mergeCell ref="GTQ35:GTV35"/>
    <mergeCell ref="GTW35:GUB35"/>
    <mergeCell ref="GUC35:GUH35"/>
    <mergeCell ref="GSA35:GSF35"/>
    <mergeCell ref="GSG35:GSL35"/>
    <mergeCell ref="GSM35:GSR35"/>
    <mergeCell ref="GSS35:GSX35"/>
    <mergeCell ref="GSY35:GTD35"/>
    <mergeCell ref="GQW35:GRB35"/>
    <mergeCell ref="GRC35:GRH35"/>
    <mergeCell ref="GRI35:GRN35"/>
    <mergeCell ref="GRO35:GRT35"/>
    <mergeCell ref="GRU35:GRZ35"/>
    <mergeCell ref="GPS35:GPX35"/>
    <mergeCell ref="GPY35:GQD35"/>
    <mergeCell ref="GQE35:GQJ35"/>
    <mergeCell ref="GQK35:GQP35"/>
    <mergeCell ref="GQQ35:GQV35"/>
    <mergeCell ref="GOO35:GOT35"/>
    <mergeCell ref="GOU35:GOZ35"/>
    <mergeCell ref="GPA35:GPF35"/>
    <mergeCell ref="GPG35:GPL35"/>
    <mergeCell ref="GPM35:GPR35"/>
    <mergeCell ref="GNK35:GNP35"/>
    <mergeCell ref="GNQ35:GNV35"/>
    <mergeCell ref="GNW35:GOB35"/>
    <mergeCell ref="GOC35:GOH35"/>
    <mergeCell ref="GOI35:GON35"/>
    <mergeCell ref="GMG35:GML35"/>
    <mergeCell ref="GMM35:GMR35"/>
    <mergeCell ref="GMS35:GMX35"/>
    <mergeCell ref="GMY35:GND35"/>
    <mergeCell ref="GNE35:GNJ35"/>
    <mergeCell ref="GLC35:GLH35"/>
    <mergeCell ref="GLI35:GLN35"/>
    <mergeCell ref="GLO35:GLT35"/>
    <mergeCell ref="GLU35:GLZ35"/>
    <mergeCell ref="GMA35:GMF35"/>
    <mergeCell ref="GJY35:GKD35"/>
    <mergeCell ref="GKE35:GKJ35"/>
    <mergeCell ref="GKK35:GKP35"/>
    <mergeCell ref="GKQ35:GKV35"/>
    <mergeCell ref="GKW35:GLB35"/>
    <mergeCell ref="GIU35:GIZ35"/>
    <mergeCell ref="GJA35:GJF35"/>
    <mergeCell ref="GJG35:GJL35"/>
    <mergeCell ref="GJM35:GJR35"/>
    <mergeCell ref="GJS35:GJX35"/>
    <mergeCell ref="GHQ35:GHV35"/>
    <mergeCell ref="GHW35:GIB35"/>
    <mergeCell ref="GIC35:GIH35"/>
    <mergeCell ref="GII35:GIN35"/>
    <mergeCell ref="GIO35:GIT35"/>
    <mergeCell ref="GGM35:GGR35"/>
    <mergeCell ref="GGS35:GGX35"/>
    <mergeCell ref="GGY35:GHD35"/>
    <mergeCell ref="GHE35:GHJ35"/>
    <mergeCell ref="GHK35:GHP35"/>
    <mergeCell ref="GFI35:GFN35"/>
    <mergeCell ref="GFO35:GFT35"/>
    <mergeCell ref="GFU35:GFZ35"/>
    <mergeCell ref="GGA35:GGF35"/>
    <mergeCell ref="GGG35:GGL35"/>
    <mergeCell ref="GEE35:GEJ35"/>
    <mergeCell ref="GEK35:GEP35"/>
    <mergeCell ref="GEQ35:GEV35"/>
    <mergeCell ref="GEW35:GFB35"/>
    <mergeCell ref="GFC35:GFH35"/>
    <mergeCell ref="GDA35:GDF35"/>
    <mergeCell ref="GDG35:GDL35"/>
    <mergeCell ref="GDM35:GDR35"/>
    <mergeCell ref="GDS35:GDX35"/>
    <mergeCell ref="GDY35:GED35"/>
    <mergeCell ref="GBW35:GCB35"/>
    <mergeCell ref="GCC35:GCH35"/>
    <mergeCell ref="GCI35:GCN35"/>
    <mergeCell ref="GCO35:GCT35"/>
    <mergeCell ref="GCU35:GCZ35"/>
    <mergeCell ref="GAS35:GAX35"/>
    <mergeCell ref="GAY35:GBD35"/>
    <mergeCell ref="GBE35:GBJ35"/>
    <mergeCell ref="GBK35:GBP35"/>
    <mergeCell ref="GBQ35:GBV35"/>
    <mergeCell ref="FZO35:FZT35"/>
    <mergeCell ref="FZU35:FZZ35"/>
    <mergeCell ref="GAA35:GAF35"/>
    <mergeCell ref="GAG35:GAL35"/>
    <mergeCell ref="GAM35:GAR35"/>
    <mergeCell ref="FYK35:FYP35"/>
    <mergeCell ref="FYQ35:FYV35"/>
    <mergeCell ref="FYW35:FZB35"/>
    <mergeCell ref="FZC35:FZH35"/>
    <mergeCell ref="FZI35:FZN35"/>
    <mergeCell ref="FXG35:FXL35"/>
    <mergeCell ref="FXM35:FXR35"/>
    <mergeCell ref="FXS35:FXX35"/>
    <mergeCell ref="FXY35:FYD35"/>
    <mergeCell ref="FYE35:FYJ35"/>
    <mergeCell ref="FWC35:FWH35"/>
    <mergeCell ref="FWI35:FWN35"/>
    <mergeCell ref="FWO35:FWT35"/>
    <mergeCell ref="FWU35:FWZ35"/>
    <mergeCell ref="FXA35:FXF35"/>
    <mergeCell ref="FUY35:FVD35"/>
    <mergeCell ref="FVE35:FVJ35"/>
    <mergeCell ref="FVK35:FVP35"/>
    <mergeCell ref="FVQ35:FVV35"/>
    <mergeCell ref="FVW35:FWB35"/>
    <mergeCell ref="FTU35:FTZ35"/>
    <mergeCell ref="FUA35:FUF35"/>
    <mergeCell ref="FUG35:FUL35"/>
    <mergeCell ref="FUM35:FUR35"/>
    <mergeCell ref="FUS35:FUX35"/>
    <mergeCell ref="FSQ35:FSV35"/>
    <mergeCell ref="FSW35:FTB35"/>
    <mergeCell ref="FTC35:FTH35"/>
    <mergeCell ref="FTI35:FTN35"/>
    <mergeCell ref="FTO35:FTT35"/>
    <mergeCell ref="FRM35:FRR35"/>
    <mergeCell ref="FRS35:FRX35"/>
    <mergeCell ref="FRY35:FSD35"/>
    <mergeCell ref="FSE35:FSJ35"/>
    <mergeCell ref="FSK35:FSP35"/>
    <mergeCell ref="FQI35:FQN35"/>
    <mergeCell ref="FQO35:FQT35"/>
    <mergeCell ref="FQU35:FQZ35"/>
    <mergeCell ref="FRA35:FRF35"/>
    <mergeCell ref="FRG35:FRL35"/>
    <mergeCell ref="FPE35:FPJ35"/>
    <mergeCell ref="FPK35:FPP35"/>
    <mergeCell ref="FPQ35:FPV35"/>
    <mergeCell ref="FPW35:FQB35"/>
    <mergeCell ref="FQC35:FQH35"/>
    <mergeCell ref="FOA35:FOF35"/>
    <mergeCell ref="FOG35:FOL35"/>
    <mergeCell ref="FOM35:FOR35"/>
    <mergeCell ref="FOS35:FOX35"/>
    <mergeCell ref="FOY35:FPD35"/>
    <mergeCell ref="FMW35:FNB35"/>
    <mergeCell ref="FNC35:FNH35"/>
    <mergeCell ref="FNI35:FNN35"/>
    <mergeCell ref="FNO35:FNT35"/>
    <mergeCell ref="FNU35:FNZ35"/>
    <mergeCell ref="FLS35:FLX35"/>
    <mergeCell ref="FLY35:FMD35"/>
    <mergeCell ref="FME35:FMJ35"/>
    <mergeCell ref="FMK35:FMP35"/>
    <mergeCell ref="FMQ35:FMV35"/>
    <mergeCell ref="FKO35:FKT35"/>
    <mergeCell ref="FKU35:FKZ35"/>
    <mergeCell ref="FLA35:FLF35"/>
    <mergeCell ref="FLG35:FLL35"/>
    <mergeCell ref="FLM35:FLR35"/>
    <mergeCell ref="FJK35:FJP35"/>
    <mergeCell ref="FJQ35:FJV35"/>
    <mergeCell ref="FJW35:FKB35"/>
    <mergeCell ref="FKC35:FKH35"/>
    <mergeCell ref="FKI35:FKN35"/>
    <mergeCell ref="FIG35:FIL35"/>
    <mergeCell ref="FIM35:FIR35"/>
    <mergeCell ref="FIS35:FIX35"/>
    <mergeCell ref="FIY35:FJD35"/>
    <mergeCell ref="FJE35:FJJ35"/>
    <mergeCell ref="FHC35:FHH35"/>
    <mergeCell ref="FHI35:FHN35"/>
    <mergeCell ref="FHO35:FHT35"/>
    <mergeCell ref="FHU35:FHZ35"/>
    <mergeCell ref="FIA35:FIF35"/>
    <mergeCell ref="FFY35:FGD35"/>
    <mergeCell ref="FGE35:FGJ35"/>
    <mergeCell ref="FGK35:FGP35"/>
    <mergeCell ref="FGQ35:FGV35"/>
    <mergeCell ref="FGW35:FHB35"/>
    <mergeCell ref="FEU35:FEZ35"/>
    <mergeCell ref="FFA35:FFF35"/>
    <mergeCell ref="FFG35:FFL35"/>
    <mergeCell ref="FFM35:FFR35"/>
    <mergeCell ref="FFS35:FFX35"/>
    <mergeCell ref="FDQ35:FDV35"/>
    <mergeCell ref="FDW35:FEB35"/>
    <mergeCell ref="FEC35:FEH35"/>
    <mergeCell ref="FEI35:FEN35"/>
    <mergeCell ref="FEO35:FET35"/>
    <mergeCell ref="FCM35:FCR35"/>
    <mergeCell ref="FCS35:FCX35"/>
    <mergeCell ref="FCY35:FDD35"/>
    <mergeCell ref="FDE35:FDJ35"/>
    <mergeCell ref="FDK35:FDP35"/>
    <mergeCell ref="FBI35:FBN35"/>
    <mergeCell ref="FBO35:FBT35"/>
    <mergeCell ref="FBU35:FBZ35"/>
    <mergeCell ref="FCA35:FCF35"/>
    <mergeCell ref="FCG35:FCL35"/>
    <mergeCell ref="FAE35:FAJ35"/>
    <mergeCell ref="FAK35:FAP35"/>
    <mergeCell ref="FAQ35:FAV35"/>
    <mergeCell ref="FAW35:FBB35"/>
    <mergeCell ref="FBC35:FBH35"/>
    <mergeCell ref="EZA35:EZF35"/>
    <mergeCell ref="EZG35:EZL35"/>
    <mergeCell ref="EZM35:EZR35"/>
    <mergeCell ref="EZS35:EZX35"/>
    <mergeCell ref="EZY35:FAD35"/>
    <mergeCell ref="EXW35:EYB35"/>
    <mergeCell ref="EYC35:EYH35"/>
    <mergeCell ref="EYI35:EYN35"/>
    <mergeCell ref="EYO35:EYT35"/>
    <mergeCell ref="EYU35:EYZ35"/>
    <mergeCell ref="EWS35:EWX35"/>
    <mergeCell ref="EWY35:EXD35"/>
    <mergeCell ref="EXE35:EXJ35"/>
    <mergeCell ref="EXK35:EXP35"/>
    <mergeCell ref="EXQ35:EXV35"/>
    <mergeCell ref="EVO35:EVT35"/>
    <mergeCell ref="EVU35:EVZ35"/>
    <mergeCell ref="EWA35:EWF35"/>
    <mergeCell ref="EWG35:EWL35"/>
    <mergeCell ref="EWM35:EWR35"/>
    <mergeCell ref="EUK35:EUP35"/>
    <mergeCell ref="EUQ35:EUV35"/>
    <mergeCell ref="EUW35:EVB35"/>
    <mergeCell ref="EVC35:EVH35"/>
    <mergeCell ref="EVI35:EVN35"/>
    <mergeCell ref="ETG35:ETL35"/>
    <mergeCell ref="ETM35:ETR35"/>
    <mergeCell ref="ETS35:ETX35"/>
    <mergeCell ref="ETY35:EUD35"/>
    <mergeCell ref="EUE35:EUJ35"/>
    <mergeCell ref="ESC35:ESH35"/>
    <mergeCell ref="ESI35:ESN35"/>
    <mergeCell ref="ESO35:EST35"/>
    <mergeCell ref="ESU35:ESZ35"/>
    <mergeCell ref="ETA35:ETF35"/>
    <mergeCell ref="EQY35:ERD35"/>
    <mergeCell ref="ERE35:ERJ35"/>
    <mergeCell ref="ERK35:ERP35"/>
    <mergeCell ref="ERQ35:ERV35"/>
    <mergeCell ref="ERW35:ESB35"/>
    <mergeCell ref="EPU35:EPZ35"/>
    <mergeCell ref="EQA35:EQF35"/>
    <mergeCell ref="EQG35:EQL35"/>
    <mergeCell ref="EQM35:EQR35"/>
    <mergeCell ref="EQS35:EQX35"/>
    <mergeCell ref="EOQ35:EOV35"/>
    <mergeCell ref="EOW35:EPB35"/>
    <mergeCell ref="EPC35:EPH35"/>
    <mergeCell ref="EPI35:EPN35"/>
    <mergeCell ref="EPO35:EPT35"/>
    <mergeCell ref="ENM35:ENR35"/>
    <mergeCell ref="ENS35:ENX35"/>
    <mergeCell ref="ENY35:EOD35"/>
    <mergeCell ref="EOE35:EOJ35"/>
    <mergeCell ref="EOK35:EOP35"/>
    <mergeCell ref="EMI35:EMN35"/>
    <mergeCell ref="EMO35:EMT35"/>
    <mergeCell ref="EMU35:EMZ35"/>
    <mergeCell ref="ENA35:ENF35"/>
    <mergeCell ref="ENG35:ENL35"/>
    <mergeCell ref="ELE35:ELJ35"/>
    <mergeCell ref="ELK35:ELP35"/>
    <mergeCell ref="ELQ35:ELV35"/>
    <mergeCell ref="ELW35:EMB35"/>
    <mergeCell ref="EMC35:EMH35"/>
    <mergeCell ref="EKA35:EKF35"/>
    <mergeCell ref="EKG35:EKL35"/>
    <mergeCell ref="EKM35:EKR35"/>
    <mergeCell ref="EKS35:EKX35"/>
    <mergeCell ref="EKY35:ELD35"/>
    <mergeCell ref="EIW35:EJB35"/>
    <mergeCell ref="EJC35:EJH35"/>
    <mergeCell ref="EJI35:EJN35"/>
    <mergeCell ref="EJO35:EJT35"/>
    <mergeCell ref="EJU35:EJZ35"/>
    <mergeCell ref="EHS35:EHX35"/>
    <mergeCell ref="EHY35:EID35"/>
    <mergeCell ref="EIE35:EIJ35"/>
    <mergeCell ref="EIK35:EIP35"/>
    <mergeCell ref="EIQ35:EIV35"/>
    <mergeCell ref="EGO35:EGT35"/>
    <mergeCell ref="EGU35:EGZ35"/>
    <mergeCell ref="EHA35:EHF35"/>
    <mergeCell ref="EHG35:EHL35"/>
    <mergeCell ref="EHM35:EHR35"/>
    <mergeCell ref="EFK35:EFP35"/>
    <mergeCell ref="EFQ35:EFV35"/>
    <mergeCell ref="EFW35:EGB35"/>
    <mergeCell ref="EGC35:EGH35"/>
    <mergeCell ref="EGI35:EGN35"/>
    <mergeCell ref="EEG35:EEL35"/>
    <mergeCell ref="EEM35:EER35"/>
    <mergeCell ref="EES35:EEX35"/>
    <mergeCell ref="EEY35:EFD35"/>
    <mergeCell ref="EFE35:EFJ35"/>
    <mergeCell ref="EDC35:EDH35"/>
    <mergeCell ref="EDI35:EDN35"/>
    <mergeCell ref="EDO35:EDT35"/>
    <mergeCell ref="EDU35:EDZ35"/>
    <mergeCell ref="EEA35:EEF35"/>
    <mergeCell ref="EBY35:ECD35"/>
    <mergeCell ref="ECE35:ECJ35"/>
    <mergeCell ref="ECK35:ECP35"/>
    <mergeCell ref="ECQ35:ECV35"/>
    <mergeCell ref="ECW35:EDB35"/>
    <mergeCell ref="EAU35:EAZ35"/>
    <mergeCell ref="EBA35:EBF35"/>
    <mergeCell ref="EBG35:EBL35"/>
    <mergeCell ref="EBM35:EBR35"/>
    <mergeCell ref="EBS35:EBX35"/>
    <mergeCell ref="DZQ35:DZV35"/>
    <mergeCell ref="DZW35:EAB35"/>
    <mergeCell ref="EAC35:EAH35"/>
    <mergeCell ref="EAI35:EAN35"/>
    <mergeCell ref="EAO35:EAT35"/>
    <mergeCell ref="DYM35:DYR35"/>
    <mergeCell ref="DYS35:DYX35"/>
    <mergeCell ref="DYY35:DZD35"/>
    <mergeCell ref="DZE35:DZJ35"/>
    <mergeCell ref="DZK35:DZP35"/>
    <mergeCell ref="DXI35:DXN35"/>
    <mergeCell ref="DXO35:DXT35"/>
    <mergeCell ref="DXU35:DXZ35"/>
    <mergeCell ref="DYA35:DYF35"/>
    <mergeCell ref="DYG35:DYL35"/>
    <mergeCell ref="DWE35:DWJ35"/>
    <mergeCell ref="DWK35:DWP35"/>
    <mergeCell ref="DWQ35:DWV35"/>
    <mergeCell ref="DWW35:DXB35"/>
    <mergeCell ref="DXC35:DXH35"/>
    <mergeCell ref="DVA35:DVF35"/>
    <mergeCell ref="DVG35:DVL35"/>
    <mergeCell ref="DVM35:DVR35"/>
    <mergeCell ref="DVS35:DVX35"/>
    <mergeCell ref="DVY35:DWD35"/>
    <mergeCell ref="DTW35:DUB35"/>
    <mergeCell ref="DUC35:DUH35"/>
    <mergeCell ref="DUI35:DUN35"/>
    <mergeCell ref="DUO35:DUT35"/>
    <mergeCell ref="DUU35:DUZ35"/>
    <mergeCell ref="DSS35:DSX35"/>
    <mergeCell ref="DSY35:DTD35"/>
    <mergeCell ref="DTE35:DTJ35"/>
    <mergeCell ref="DTK35:DTP35"/>
    <mergeCell ref="DTQ35:DTV35"/>
    <mergeCell ref="DRO35:DRT35"/>
    <mergeCell ref="DRU35:DRZ35"/>
    <mergeCell ref="DSA35:DSF35"/>
    <mergeCell ref="DSG35:DSL35"/>
    <mergeCell ref="DSM35:DSR35"/>
    <mergeCell ref="DQK35:DQP35"/>
    <mergeCell ref="DQQ35:DQV35"/>
    <mergeCell ref="DQW35:DRB35"/>
    <mergeCell ref="DRC35:DRH35"/>
    <mergeCell ref="DRI35:DRN35"/>
    <mergeCell ref="DPG35:DPL35"/>
    <mergeCell ref="DPM35:DPR35"/>
    <mergeCell ref="DPS35:DPX35"/>
    <mergeCell ref="DPY35:DQD35"/>
    <mergeCell ref="DQE35:DQJ35"/>
    <mergeCell ref="DOC35:DOH35"/>
    <mergeCell ref="DOI35:DON35"/>
    <mergeCell ref="DOO35:DOT35"/>
    <mergeCell ref="DOU35:DOZ35"/>
    <mergeCell ref="DPA35:DPF35"/>
    <mergeCell ref="DMY35:DND35"/>
    <mergeCell ref="DNE35:DNJ35"/>
    <mergeCell ref="DNK35:DNP35"/>
    <mergeCell ref="DNQ35:DNV35"/>
    <mergeCell ref="DNW35:DOB35"/>
    <mergeCell ref="DLU35:DLZ35"/>
    <mergeCell ref="DMA35:DMF35"/>
    <mergeCell ref="DMG35:DML35"/>
    <mergeCell ref="DMM35:DMR35"/>
    <mergeCell ref="DMS35:DMX35"/>
    <mergeCell ref="DKQ35:DKV35"/>
    <mergeCell ref="DKW35:DLB35"/>
    <mergeCell ref="DLC35:DLH35"/>
    <mergeCell ref="DLI35:DLN35"/>
    <mergeCell ref="DLO35:DLT35"/>
    <mergeCell ref="DJM35:DJR35"/>
    <mergeCell ref="DJS35:DJX35"/>
    <mergeCell ref="DJY35:DKD35"/>
    <mergeCell ref="DKE35:DKJ35"/>
    <mergeCell ref="DKK35:DKP35"/>
    <mergeCell ref="DII35:DIN35"/>
    <mergeCell ref="DIO35:DIT35"/>
    <mergeCell ref="DIU35:DIZ35"/>
    <mergeCell ref="DJA35:DJF35"/>
    <mergeCell ref="DJG35:DJL35"/>
    <mergeCell ref="DHE35:DHJ35"/>
    <mergeCell ref="DHK35:DHP35"/>
    <mergeCell ref="DHQ35:DHV35"/>
    <mergeCell ref="DHW35:DIB35"/>
    <mergeCell ref="DIC35:DIH35"/>
    <mergeCell ref="DGA35:DGF35"/>
    <mergeCell ref="DGG35:DGL35"/>
    <mergeCell ref="DGM35:DGR35"/>
    <mergeCell ref="DGS35:DGX35"/>
    <mergeCell ref="DGY35:DHD35"/>
    <mergeCell ref="DEW35:DFB35"/>
    <mergeCell ref="DFC35:DFH35"/>
    <mergeCell ref="DFI35:DFN35"/>
    <mergeCell ref="DFO35:DFT35"/>
    <mergeCell ref="DFU35:DFZ35"/>
    <mergeCell ref="DDS35:DDX35"/>
    <mergeCell ref="DDY35:DED35"/>
    <mergeCell ref="DEE35:DEJ35"/>
    <mergeCell ref="DEK35:DEP35"/>
    <mergeCell ref="DEQ35:DEV35"/>
    <mergeCell ref="DCO35:DCT35"/>
    <mergeCell ref="DCU35:DCZ35"/>
    <mergeCell ref="DDA35:DDF35"/>
    <mergeCell ref="DDG35:DDL35"/>
    <mergeCell ref="DDM35:DDR35"/>
    <mergeCell ref="DBK35:DBP35"/>
    <mergeCell ref="DBQ35:DBV35"/>
    <mergeCell ref="DBW35:DCB35"/>
    <mergeCell ref="DCC35:DCH35"/>
    <mergeCell ref="DCI35:DCN35"/>
    <mergeCell ref="DAG35:DAL35"/>
    <mergeCell ref="DAM35:DAR35"/>
    <mergeCell ref="DAS35:DAX35"/>
    <mergeCell ref="DAY35:DBD35"/>
    <mergeCell ref="DBE35:DBJ35"/>
    <mergeCell ref="CZC35:CZH35"/>
    <mergeCell ref="CZI35:CZN35"/>
    <mergeCell ref="CZO35:CZT35"/>
    <mergeCell ref="CZU35:CZZ35"/>
    <mergeCell ref="DAA35:DAF35"/>
    <mergeCell ref="CXY35:CYD35"/>
    <mergeCell ref="CYE35:CYJ35"/>
    <mergeCell ref="CYK35:CYP35"/>
    <mergeCell ref="CYQ35:CYV35"/>
    <mergeCell ref="CYW35:CZB35"/>
    <mergeCell ref="CWU35:CWZ35"/>
    <mergeCell ref="CXA35:CXF35"/>
    <mergeCell ref="CXG35:CXL35"/>
    <mergeCell ref="CXM35:CXR35"/>
    <mergeCell ref="CXS35:CXX35"/>
    <mergeCell ref="CVQ35:CVV35"/>
    <mergeCell ref="CVW35:CWB35"/>
    <mergeCell ref="CWC35:CWH35"/>
    <mergeCell ref="CWI35:CWN35"/>
    <mergeCell ref="CWO35:CWT35"/>
    <mergeCell ref="CUM35:CUR35"/>
    <mergeCell ref="CUS35:CUX35"/>
    <mergeCell ref="CUY35:CVD35"/>
    <mergeCell ref="CVE35:CVJ35"/>
    <mergeCell ref="CVK35:CVP35"/>
    <mergeCell ref="CTI35:CTN35"/>
    <mergeCell ref="CTO35:CTT35"/>
    <mergeCell ref="CTU35:CTZ35"/>
    <mergeCell ref="CUA35:CUF35"/>
    <mergeCell ref="CUG35:CUL35"/>
    <mergeCell ref="CSE35:CSJ35"/>
    <mergeCell ref="CSK35:CSP35"/>
    <mergeCell ref="CSQ35:CSV35"/>
    <mergeCell ref="CSW35:CTB35"/>
    <mergeCell ref="CTC35:CTH35"/>
    <mergeCell ref="CRA35:CRF35"/>
    <mergeCell ref="CRG35:CRL35"/>
    <mergeCell ref="CRM35:CRR35"/>
    <mergeCell ref="CRS35:CRX35"/>
    <mergeCell ref="CRY35:CSD35"/>
    <mergeCell ref="CPW35:CQB35"/>
    <mergeCell ref="CQC35:CQH35"/>
    <mergeCell ref="CQI35:CQN35"/>
    <mergeCell ref="CQO35:CQT35"/>
    <mergeCell ref="CQU35:CQZ35"/>
    <mergeCell ref="COS35:COX35"/>
    <mergeCell ref="COY35:CPD35"/>
    <mergeCell ref="CPE35:CPJ35"/>
    <mergeCell ref="CPK35:CPP35"/>
    <mergeCell ref="CPQ35:CPV35"/>
    <mergeCell ref="CNO35:CNT35"/>
    <mergeCell ref="CNU35:CNZ35"/>
    <mergeCell ref="COA35:COF35"/>
    <mergeCell ref="COG35:COL35"/>
    <mergeCell ref="COM35:COR35"/>
    <mergeCell ref="CMK35:CMP35"/>
    <mergeCell ref="CMQ35:CMV35"/>
    <mergeCell ref="CMW35:CNB35"/>
    <mergeCell ref="CNC35:CNH35"/>
    <mergeCell ref="CNI35:CNN35"/>
    <mergeCell ref="CLG35:CLL35"/>
    <mergeCell ref="CLM35:CLR35"/>
    <mergeCell ref="CLS35:CLX35"/>
    <mergeCell ref="CLY35:CMD35"/>
    <mergeCell ref="CME35:CMJ35"/>
    <mergeCell ref="CKC35:CKH35"/>
    <mergeCell ref="CKI35:CKN35"/>
    <mergeCell ref="CKO35:CKT35"/>
    <mergeCell ref="CKU35:CKZ35"/>
    <mergeCell ref="CLA35:CLF35"/>
    <mergeCell ref="CIY35:CJD35"/>
    <mergeCell ref="CJE35:CJJ35"/>
    <mergeCell ref="CJK35:CJP35"/>
    <mergeCell ref="CJQ35:CJV35"/>
    <mergeCell ref="CJW35:CKB35"/>
    <mergeCell ref="CHU35:CHZ35"/>
    <mergeCell ref="CIA35:CIF35"/>
    <mergeCell ref="CIG35:CIL35"/>
    <mergeCell ref="CIM35:CIR35"/>
    <mergeCell ref="CIS35:CIX35"/>
    <mergeCell ref="CGQ35:CGV35"/>
    <mergeCell ref="CGW35:CHB35"/>
    <mergeCell ref="CHC35:CHH35"/>
    <mergeCell ref="CHI35:CHN35"/>
    <mergeCell ref="CHO35:CHT35"/>
    <mergeCell ref="CFM35:CFR35"/>
    <mergeCell ref="CFS35:CFX35"/>
    <mergeCell ref="CFY35:CGD35"/>
    <mergeCell ref="CGE35:CGJ35"/>
    <mergeCell ref="CGK35:CGP35"/>
    <mergeCell ref="CEI35:CEN35"/>
    <mergeCell ref="CEO35:CET35"/>
    <mergeCell ref="CEU35:CEZ35"/>
    <mergeCell ref="CFA35:CFF35"/>
    <mergeCell ref="CFG35:CFL35"/>
    <mergeCell ref="CDE35:CDJ35"/>
    <mergeCell ref="CDK35:CDP35"/>
    <mergeCell ref="CDQ35:CDV35"/>
    <mergeCell ref="CDW35:CEB35"/>
    <mergeCell ref="CEC35:CEH35"/>
    <mergeCell ref="CCA35:CCF35"/>
    <mergeCell ref="CCG35:CCL35"/>
    <mergeCell ref="CCM35:CCR35"/>
    <mergeCell ref="CCS35:CCX35"/>
    <mergeCell ref="CCY35:CDD35"/>
    <mergeCell ref="CAW35:CBB35"/>
    <mergeCell ref="CBC35:CBH35"/>
    <mergeCell ref="CBI35:CBN35"/>
    <mergeCell ref="CBO35:CBT35"/>
    <mergeCell ref="CBU35:CBZ35"/>
    <mergeCell ref="BZS35:BZX35"/>
    <mergeCell ref="BZY35:CAD35"/>
    <mergeCell ref="CAE35:CAJ35"/>
    <mergeCell ref="CAK35:CAP35"/>
    <mergeCell ref="CAQ35:CAV35"/>
    <mergeCell ref="BYO35:BYT35"/>
    <mergeCell ref="BYU35:BYZ35"/>
    <mergeCell ref="BZA35:BZF35"/>
    <mergeCell ref="BZG35:BZL35"/>
    <mergeCell ref="BZM35:BZR35"/>
    <mergeCell ref="BXK35:BXP35"/>
    <mergeCell ref="BXQ35:BXV35"/>
    <mergeCell ref="BXW35:BYB35"/>
    <mergeCell ref="BYC35:BYH35"/>
    <mergeCell ref="BYI35:BYN35"/>
    <mergeCell ref="BWG35:BWL35"/>
    <mergeCell ref="BWM35:BWR35"/>
    <mergeCell ref="BWS35:BWX35"/>
    <mergeCell ref="BWY35:BXD35"/>
    <mergeCell ref="BXE35:BXJ35"/>
    <mergeCell ref="BVC35:BVH35"/>
    <mergeCell ref="BVI35:BVN35"/>
    <mergeCell ref="BVO35:BVT35"/>
    <mergeCell ref="BVU35:BVZ35"/>
    <mergeCell ref="BWA35:BWF35"/>
    <mergeCell ref="BTY35:BUD35"/>
    <mergeCell ref="BUE35:BUJ35"/>
    <mergeCell ref="BUK35:BUP35"/>
    <mergeCell ref="BUQ35:BUV35"/>
    <mergeCell ref="BUW35:BVB35"/>
    <mergeCell ref="BSU35:BSZ35"/>
    <mergeCell ref="BTA35:BTF35"/>
    <mergeCell ref="BTG35:BTL35"/>
    <mergeCell ref="BTM35:BTR35"/>
    <mergeCell ref="BTS35:BTX35"/>
    <mergeCell ref="BRQ35:BRV35"/>
    <mergeCell ref="BRW35:BSB35"/>
    <mergeCell ref="BSC35:BSH35"/>
    <mergeCell ref="BSI35:BSN35"/>
    <mergeCell ref="BSO35:BST35"/>
    <mergeCell ref="BQM35:BQR35"/>
    <mergeCell ref="BQS35:BQX35"/>
    <mergeCell ref="BQY35:BRD35"/>
    <mergeCell ref="BRE35:BRJ35"/>
    <mergeCell ref="BRK35:BRP35"/>
    <mergeCell ref="BPI35:BPN35"/>
    <mergeCell ref="BPO35:BPT35"/>
    <mergeCell ref="BPU35:BPZ35"/>
    <mergeCell ref="BQA35:BQF35"/>
    <mergeCell ref="BQG35:BQL35"/>
    <mergeCell ref="BOE35:BOJ35"/>
    <mergeCell ref="BOK35:BOP35"/>
    <mergeCell ref="BOQ35:BOV35"/>
    <mergeCell ref="BOW35:BPB35"/>
    <mergeCell ref="BPC35:BPH35"/>
    <mergeCell ref="BNA35:BNF35"/>
    <mergeCell ref="BNG35:BNL35"/>
    <mergeCell ref="BNM35:BNR35"/>
    <mergeCell ref="BNS35:BNX35"/>
    <mergeCell ref="BNY35:BOD35"/>
    <mergeCell ref="BLW35:BMB35"/>
    <mergeCell ref="BMC35:BMH35"/>
    <mergeCell ref="BMI35:BMN35"/>
    <mergeCell ref="BMO35:BMT35"/>
    <mergeCell ref="BMU35:BMZ35"/>
    <mergeCell ref="BKS35:BKX35"/>
    <mergeCell ref="BKY35:BLD35"/>
    <mergeCell ref="BLE35:BLJ35"/>
    <mergeCell ref="BLK35:BLP35"/>
    <mergeCell ref="BLQ35:BLV35"/>
    <mergeCell ref="BJO35:BJT35"/>
    <mergeCell ref="BJU35:BJZ35"/>
    <mergeCell ref="BKA35:BKF35"/>
    <mergeCell ref="BKG35:BKL35"/>
    <mergeCell ref="BKM35:BKR35"/>
    <mergeCell ref="BIK35:BIP35"/>
    <mergeCell ref="BIQ35:BIV35"/>
    <mergeCell ref="BIW35:BJB35"/>
    <mergeCell ref="BJC35:BJH35"/>
    <mergeCell ref="BJI35:BJN35"/>
    <mergeCell ref="BHG35:BHL35"/>
    <mergeCell ref="BHM35:BHR35"/>
    <mergeCell ref="BHS35:BHX35"/>
    <mergeCell ref="BHY35:BID35"/>
    <mergeCell ref="BIE35:BIJ35"/>
    <mergeCell ref="BGC35:BGH35"/>
    <mergeCell ref="BGI35:BGN35"/>
    <mergeCell ref="BGO35:BGT35"/>
    <mergeCell ref="BGU35:BGZ35"/>
    <mergeCell ref="BHA35:BHF35"/>
    <mergeCell ref="BEY35:BFD35"/>
    <mergeCell ref="BFE35:BFJ35"/>
    <mergeCell ref="BFK35:BFP35"/>
    <mergeCell ref="BFQ35:BFV35"/>
    <mergeCell ref="BFW35:BGB35"/>
    <mergeCell ref="BDU35:BDZ35"/>
    <mergeCell ref="BEA35:BEF35"/>
    <mergeCell ref="BEG35:BEL35"/>
    <mergeCell ref="BEM35:BER35"/>
    <mergeCell ref="BES35:BEX35"/>
    <mergeCell ref="BCQ35:BCV35"/>
    <mergeCell ref="BCW35:BDB35"/>
    <mergeCell ref="BDC35:BDH35"/>
    <mergeCell ref="BDI35:BDN35"/>
    <mergeCell ref="BDO35:BDT35"/>
    <mergeCell ref="BBM35:BBR35"/>
    <mergeCell ref="BBS35:BBX35"/>
    <mergeCell ref="BBY35:BCD35"/>
    <mergeCell ref="BCE35:BCJ35"/>
    <mergeCell ref="BCK35:BCP35"/>
    <mergeCell ref="BAI35:BAN35"/>
    <mergeCell ref="BAO35:BAT35"/>
    <mergeCell ref="BAU35:BAZ35"/>
    <mergeCell ref="BBA35:BBF35"/>
    <mergeCell ref="BBG35:BBL35"/>
    <mergeCell ref="AZE35:AZJ35"/>
    <mergeCell ref="AZK35:AZP35"/>
    <mergeCell ref="AZQ35:AZV35"/>
    <mergeCell ref="AZW35:BAB35"/>
    <mergeCell ref="BAC35:BAH35"/>
    <mergeCell ref="AYA35:AYF35"/>
    <mergeCell ref="AYG35:AYL35"/>
    <mergeCell ref="AYM35:AYR35"/>
    <mergeCell ref="AYS35:AYX35"/>
    <mergeCell ref="AYY35:AZD35"/>
    <mergeCell ref="AWW35:AXB35"/>
    <mergeCell ref="AXC35:AXH35"/>
    <mergeCell ref="AXI35:AXN35"/>
    <mergeCell ref="AXO35:AXT35"/>
    <mergeCell ref="AXU35:AXZ35"/>
    <mergeCell ref="AVS35:AVX35"/>
    <mergeCell ref="AVY35:AWD35"/>
    <mergeCell ref="AWE35:AWJ35"/>
    <mergeCell ref="AWK35:AWP35"/>
    <mergeCell ref="AWQ35:AWV35"/>
    <mergeCell ref="AUO35:AUT35"/>
    <mergeCell ref="AUU35:AUZ35"/>
    <mergeCell ref="AVA35:AVF35"/>
    <mergeCell ref="AVG35:AVL35"/>
    <mergeCell ref="AVM35:AVR35"/>
    <mergeCell ref="ATK35:ATP35"/>
    <mergeCell ref="ATQ35:ATV35"/>
    <mergeCell ref="ATW35:AUB35"/>
    <mergeCell ref="AUC35:AUH35"/>
    <mergeCell ref="AUI35:AUN35"/>
    <mergeCell ref="ASG35:ASL35"/>
    <mergeCell ref="ASM35:ASR35"/>
    <mergeCell ref="ASS35:ASX35"/>
    <mergeCell ref="ASY35:ATD35"/>
    <mergeCell ref="ATE35:ATJ35"/>
    <mergeCell ref="ARC35:ARH35"/>
    <mergeCell ref="ARI35:ARN35"/>
    <mergeCell ref="ARO35:ART35"/>
    <mergeCell ref="ARU35:ARZ35"/>
    <mergeCell ref="ASA35:ASF35"/>
    <mergeCell ref="APY35:AQD35"/>
    <mergeCell ref="AQE35:AQJ35"/>
    <mergeCell ref="AQK35:AQP35"/>
    <mergeCell ref="AQQ35:AQV35"/>
    <mergeCell ref="AQW35:ARB35"/>
    <mergeCell ref="AOU35:AOZ35"/>
    <mergeCell ref="APA35:APF35"/>
    <mergeCell ref="APG35:APL35"/>
    <mergeCell ref="APM35:APR35"/>
    <mergeCell ref="APS35:APX35"/>
    <mergeCell ref="ANQ35:ANV35"/>
    <mergeCell ref="ANW35:AOB35"/>
    <mergeCell ref="AOC35:AOH35"/>
    <mergeCell ref="AOI35:AON35"/>
    <mergeCell ref="AOO35:AOT35"/>
    <mergeCell ref="AMM35:AMR35"/>
    <mergeCell ref="AMS35:AMX35"/>
    <mergeCell ref="AMY35:AND35"/>
    <mergeCell ref="ANE35:ANJ35"/>
    <mergeCell ref="ANK35:ANP35"/>
    <mergeCell ref="ALI35:ALN35"/>
    <mergeCell ref="ALO35:ALT35"/>
    <mergeCell ref="ALU35:ALZ35"/>
    <mergeCell ref="AMA35:AMF35"/>
    <mergeCell ref="AMG35:AML35"/>
    <mergeCell ref="AKE35:AKJ35"/>
    <mergeCell ref="AKK35:AKP35"/>
    <mergeCell ref="AKQ35:AKV35"/>
    <mergeCell ref="AKW35:ALB35"/>
    <mergeCell ref="ALC35:ALH35"/>
    <mergeCell ref="AJA35:AJF35"/>
    <mergeCell ref="AJG35:AJL35"/>
    <mergeCell ref="AJM35:AJR35"/>
    <mergeCell ref="AJS35:AJX35"/>
    <mergeCell ref="AJY35:AKD35"/>
    <mergeCell ref="AHW35:AIB35"/>
    <mergeCell ref="AIC35:AIH35"/>
    <mergeCell ref="AII35:AIN35"/>
    <mergeCell ref="AIO35:AIT35"/>
    <mergeCell ref="AIU35:AIZ35"/>
    <mergeCell ref="AGS35:AGX35"/>
    <mergeCell ref="AGY35:AHD35"/>
    <mergeCell ref="AHE35:AHJ35"/>
    <mergeCell ref="AHK35:AHP35"/>
    <mergeCell ref="AHQ35:AHV35"/>
    <mergeCell ref="AFO35:AFT35"/>
    <mergeCell ref="AFU35:AFZ35"/>
    <mergeCell ref="AGA35:AGF35"/>
    <mergeCell ref="AGG35:AGL35"/>
    <mergeCell ref="AGM35:AGR35"/>
    <mergeCell ref="AEK35:AEP35"/>
    <mergeCell ref="AEQ35:AEV35"/>
    <mergeCell ref="AEW35:AFB35"/>
    <mergeCell ref="AFC35:AFH35"/>
    <mergeCell ref="AFI35:AFN35"/>
    <mergeCell ref="ADG35:ADL35"/>
    <mergeCell ref="ADM35:ADR35"/>
    <mergeCell ref="ADS35:ADX35"/>
    <mergeCell ref="ADY35:AED35"/>
    <mergeCell ref="AEE35:AEJ35"/>
    <mergeCell ref="ACC35:ACH35"/>
    <mergeCell ref="ACI35:ACN35"/>
    <mergeCell ref="ACO35:ACT35"/>
    <mergeCell ref="ACU35:ACZ35"/>
    <mergeCell ref="ADA35:ADF35"/>
    <mergeCell ref="AAY35:ABD35"/>
    <mergeCell ref="ABE35:ABJ35"/>
    <mergeCell ref="ABK35:ABP35"/>
    <mergeCell ref="ABQ35:ABV35"/>
    <mergeCell ref="ABW35:ACB35"/>
    <mergeCell ref="ZU35:ZZ35"/>
    <mergeCell ref="AAA35:AAF35"/>
    <mergeCell ref="AAG35:AAL35"/>
    <mergeCell ref="AAM35:AAR35"/>
    <mergeCell ref="AAS35:AAX35"/>
    <mergeCell ref="YQ35:YV35"/>
    <mergeCell ref="YW35:ZB35"/>
    <mergeCell ref="ZC35:ZH35"/>
    <mergeCell ref="ZI35:ZN35"/>
    <mergeCell ref="ZO35:ZT35"/>
    <mergeCell ref="XM35:XR35"/>
    <mergeCell ref="XS35:XX35"/>
    <mergeCell ref="XY35:YD35"/>
    <mergeCell ref="YE35:YJ35"/>
    <mergeCell ref="YK35:YP35"/>
    <mergeCell ref="WI35:WN35"/>
    <mergeCell ref="WO35:WT35"/>
    <mergeCell ref="WU35:WZ35"/>
    <mergeCell ref="XA35:XF35"/>
    <mergeCell ref="XG35:XL35"/>
    <mergeCell ref="VE35:VJ35"/>
    <mergeCell ref="VK35:VP35"/>
    <mergeCell ref="VQ35:VV35"/>
    <mergeCell ref="VW35:WB35"/>
    <mergeCell ref="WC35:WH35"/>
    <mergeCell ref="UA35:UF35"/>
    <mergeCell ref="UG35:UL35"/>
    <mergeCell ref="UM35:UR35"/>
    <mergeCell ref="US35:UX35"/>
    <mergeCell ref="UY35:VD35"/>
    <mergeCell ref="SW35:TB35"/>
    <mergeCell ref="TC35:TH35"/>
    <mergeCell ref="TI35:TN35"/>
    <mergeCell ref="TO35:TT35"/>
    <mergeCell ref="TU35:TZ35"/>
    <mergeCell ref="JQ35:JV35"/>
    <mergeCell ref="JW35:KB35"/>
    <mergeCell ref="KC35:KH35"/>
    <mergeCell ref="KI35:KN35"/>
    <mergeCell ref="KO35:KT35"/>
    <mergeCell ref="RS35:RX35"/>
    <mergeCell ref="RY35:SD35"/>
    <mergeCell ref="SE35:SJ35"/>
    <mergeCell ref="SK35:SP35"/>
    <mergeCell ref="SQ35:SV35"/>
    <mergeCell ref="QO35:QT35"/>
    <mergeCell ref="QU35:QZ35"/>
    <mergeCell ref="RA35:RF35"/>
    <mergeCell ref="RG35:RL35"/>
    <mergeCell ref="RM35:RR35"/>
    <mergeCell ref="PK35:PP35"/>
    <mergeCell ref="PQ35:PV35"/>
    <mergeCell ref="PW35:QB35"/>
    <mergeCell ref="QC35:QH35"/>
    <mergeCell ref="QI35:QN35"/>
    <mergeCell ref="OG35:OL35"/>
    <mergeCell ref="OM35:OR35"/>
    <mergeCell ref="OS35:OX35"/>
    <mergeCell ref="OY35:PD35"/>
    <mergeCell ref="PE35:PJ35"/>
    <mergeCell ref="IS35:IX35"/>
    <mergeCell ref="IY35:JD35"/>
    <mergeCell ref="JE35:JJ35"/>
    <mergeCell ref="JK35:JP35"/>
    <mergeCell ref="HI35:HN35"/>
    <mergeCell ref="HO35:HT35"/>
    <mergeCell ref="HU35:HZ35"/>
    <mergeCell ref="IA35:IF35"/>
    <mergeCell ref="IG35:IL35"/>
    <mergeCell ref="GE35:GJ35"/>
    <mergeCell ref="GK35:GP35"/>
    <mergeCell ref="GQ35:GV35"/>
    <mergeCell ref="GW35:HB35"/>
    <mergeCell ref="HC35:HH35"/>
    <mergeCell ref="FA35:FF35"/>
    <mergeCell ref="FG35:FL35"/>
    <mergeCell ref="FM35:FR35"/>
    <mergeCell ref="FS35:FX35"/>
    <mergeCell ref="FY35:GD35"/>
    <mergeCell ref="WZM32:WZR32"/>
    <mergeCell ref="WZS32:WZX32"/>
    <mergeCell ref="WZY32:XAD32"/>
    <mergeCell ref="XAE32:XAJ32"/>
    <mergeCell ref="XAK32:XAP32"/>
    <mergeCell ref="WYI32:WYN32"/>
    <mergeCell ref="WYO32:WYT32"/>
    <mergeCell ref="DW35:EB35"/>
    <mergeCell ref="EC35:EH35"/>
    <mergeCell ref="EI35:EN35"/>
    <mergeCell ref="EO35:ET35"/>
    <mergeCell ref="EU35:EZ35"/>
    <mergeCell ref="CS35:CX35"/>
    <mergeCell ref="CY35:DD35"/>
    <mergeCell ref="DE35:DJ35"/>
    <mergeCell ref="DK35:DP35"/>
    <mergeCell ref="DQ35:DV35"/>
    <mergeCell ref="NC35:NH35"/>
    <mergeCell ref="NI35:NN35"/>
    <mergeCell ref="NO35:NT35"/>
    <mergeCell ref="NU35:NZ35"/>
    <mergeCell ref="OA35:OF35"/>
    <mergeCell ref="LY35:MD35"/>
    <mergeCell ref="ME35:MJ35"/>
    <mergeCell ref="MK35:MP35"/>
    <mergeCell ref="MQ35:MV35"/>
    <mergeCell ref="MW35:NB35"/>
    <mergeCell ref="KU35:KZ35"/>
    <mergeCell ref="LA35:LF35"/>
    <mergeCell ref="LG35:LL35"/>
    <mergeCell ref="LM35:LR35"/>
    <mergeCell ref="LS35:LX35"/>
    <mergeCell ref="XEC32:XEH32"/>
    <mergeCell ref="XEI32:XEN32"/>
    <mergeCell ref="XEO32:XET32"/>
    <mergeCell ref="XEU32:XEZ32"/>
    <mergeCell ref="XFA32:XFD32"/>
    <mergeCell ref="XCY32:XDD32"/>
    <mergeCell ref="XDE32:XDJ32"/>
    <mergeCell ref="XDK32:XDP32"/>
    <mergeCell ref="XDQ32:XDV32"/>
    <mergeCell ref="XDW32:XEB32"/>
    <mergeCell ref="XBU32:XBZ32"/>
    <mergeCell ref="XCA32:XCF32"/>
    <mergeCell ref="XCG32:XCL32"/>
    <mergeCell ref="XCM32:XCR32"/>
    <mergeCell ref="XCS32:XCX32"/>
    <mergeCell ref="XAQ32:XAV32"/>
    <mergeCell ref="XAW32:XBB32"/>
    <mergeCell ref="XBC32:XBH32"/>
    <mergeCell ref="XBI32:XBN32"/>
    <mergeCell ref="XBO32:XBT32"/>
    <mergeCell ref="WYU32:WYZ32"/>
    <mergeCell ref="WZA32:WZF32"/>
    <mergeCell ref="WZG32:WZL32"/>
    <mergeCell ref="WXE32:WXJ32"/>
    <mergeCell ref="WXK32:WXP32"/>
    <mergeCell ref="WXQ32:WXV32"/>
    <mergeCell ref="WXW32:WYB32"/>
    <mergeCell ref="WYC32:WYH32"/>
    <mergeCell ref="WWA32:WWF32"/>
    <mergeCell ref="WWG32:WWL32"/>
    <mergeCell ref="WWM32:WWR32"/>
    <mergeCell ref="WWS32:WWX32"/>
    <mergeCell ref="WWY32:WXD32"/>
    <mergeCell ref="WUW32:WVB32"/>
    <mergeCell ref="WVC32:WVH32"/>
    <mergeCell ref="WVI32:WVN32"/>
    <mergeCell ref="WVO32:WVT32"/>
    <mergeCell ref="WVU32:WVZ32"/>
    <mergeCell ref="WTS32:WTX32"/>
    <mergeCell ref="WTY32:WUD32"/>
    <mergeCell ref="WUE32:WUJ32"/>
    <mergeCell ref="WUK32:WUP32"/>
    <mergeCell ref="WUQ32:WUV32"/>
    <mergeCell ref="WSO32:WST32"/>
    <mergeCell ref="WSU32:WSZ32"/>
    <mergeCell ref="WTA32:WTF32"/>
    <mergeCell ref="WTG32:WTL32"/>
    <mergeCell ref="WTM32:WTR32"/>
    <mergeCell ref="WRK32:WRP32"/>
    <mergeCell ref="WRQ32:WRV32"/>
    <mergeCell ref="WRW32:WSB32"/>
    <mergeCell ref="WSC32:WSH32"/>
    <mergeCell ref="WSI32:WSN32"/>
    <mergeCell ref="WQG32:WQL32"/>
    <mergeCell ref="WQM32:WQR32"/>
    <mergeCell ref="WQS32:WQX32"/>
    <mergeCell ref="WQY32:WRD32"/>
    <mergeCell ref="WRE32:WRJ32"/>
    <mergeCell ref="WPC32:WPH32"/>
    <mergeCell ref="WPI32:WPN32"/>
    <mergeCell ref="WPO32:WPT32"/>
    <mergeCell ref="WPU32:WPZ32"/>
    <mergeCell ref="WQA32:WQF32"/>
    <mergeCell ref="WNY32:WOD32"/>
    <mergeCell ref="WOE32:WOJ32"/>
    <mergeCell ref="WOK32:WOP32"/>
    <mergeCell ref="WOQ32:WOV32"/>
    <mergeCell ref="WOW32:WPB32"/>
    <mergeCell ref="WMU32:WMZ32"/>
    <mergeCell ref="WNA32:WNF32"/>
    <mergeCell ref="WNG32:WNL32"/>
    <mergeCell ref="WNM32:WNR32"/>
    <mergeCell ref="WNS32:WNX32"/>
    <mergeCell ref="WLQ32:WLV32"/>
    <mergeCell ref="WLW32:WMB32"/>
    <mergeCell ref="WMC32:WMH32"/>
    <mergeCell ref="WMI32:WMN32"/>
    <mergeCell ref="WMO32:WMT32"/>
    <mergeCell ref="WKM32:WKR32"/>
    <mergeCell ref="WKS32:WKX32"/>
    <mergeCell ref="WKY32:WLD32"/>
    <mergeCell ref="WLE32:WLJ32"/>
    <mergeCell ref="WLK32:WLP32"/>
    <mergeCell ref="WJI32:WJN32"/>
    <mergeCell ref="WJO32:WJT32"/>
    <mergeCell ref="WJU32:WJZ32"/>
    <mergeCell ref="WKA32:WKF32"/>
    <mergeCell ref="WKG32:WKL32"/>
    <mergeCell ref="WIE32:WIJ32"/>
    <mergeCell ref="WIK32:WIP32"/>
    <mergeCell ref="WIQ32:WIV32"/>
    <mergeCell ref="WIW32:WJB32"/>
    <mergeCell ref="WJC32:WJH32"/>
    <mergeCell ref="WHA32:WHF32"/>
    <mergeCell ref="WHG32:WHL32"/>
    <mergeCell ref="WHM32:WHR32"/>
    <mergeCell ref="WHS32:WHX32"/>
    <mergeCell ref="WHY32:WID32"/>
    <mergeCell ref="WFW32:WGB32"/>
    <mergeCell ref="WGC32:WGH32"/>
    <mergeCell ref="WGI32:WGN32"/>
    <mergeCell ref="WGO32:WGT32"/>
    <mergeCell ref="WGU32:WGZ32"/>
    <mergeCell ref="WES32:WEX32"/>
    <mergeCell ref="WEY32:WFD32"/>
    <mergeCell ref="WFE32:WFJ32"/>
    <mergeCell ref="WFK32:WFP32"/>
    <mergeCell ref="WFQ32:WFV32"/>
    <mergeCell ref="WDO32:WDT32"/>
    <mergeCell ref="WDU32:WDZ32"/>
    <mergeCell ref="WEA32:WEF32"/>
    <mergeCell ref="WEG32:WEL32"/>
    <mergeCell ref="WEM32:WER32"/>
    <mergeCell ref="WCK32:WCP32"/>
    <mergeCell ref="WCQ32:WCV32"/>
    <mergeCell ref="WCW32:WDB32"/>
    <mergeCell ref="WDC32:WDH32"/>
    <mergeCell ref="WDI32:WDN32"/>
    <mergeCell ref="WBG32:WBL32"/>
    <mergeCell ref="WBM32:WBR32"/>
    <mergeCell ref="WBS32:WBX32"/>
    <mergeCell ref="WBY32:WCD32"/>
    <mergeCell ref="WCE32:WCJ32"/>
    <mergeCell ref="WAC32:WAH32"/>
    <mergeCell ref="WAI32:WAN32"/>
    <mergeCell ref="WAO32:WAT32"/>
    <mergeCell ref="WAU32:WAZ32"/>
    <mergeCell ref="WBA32:WBF32"/>
    <mergeCell ref="VYY32:VZD32"/>
    <mergeCell ref="VZE32:VZJ32"/>
    <mergeCell ref="VZK32:VZP32"/>
    <mergeCell ref="VZQ32:VZV32"/>
    <mergeCell ref="VZW32:WAB32"/>
    <mergeCell ref="VXU32:VXZ32"/>
    <mergeCell ref="VYA32:VYF32"/>
    <mergeCell ref="VYG32:VYL32"/>
    <mergeCell ref="VYM32:VYR32"/>
    <mergeCell ref="VYS32:VYX32"/>
    <mergeCell ref="VWQ32:VWV32"/>
    <mergeCell ref="VWW32:VXB32"/>
    <mergeCell ref="VXC32:VXH32"/>
    <mergeCell ref="VXI32:VXN32"/>
    <mergeCell ref="VXO32:VXT32"/>
    <mergeCell ref="VVM32:VVR32"/>
    <mergeCell ref="VVS32:VVX32"/>
    <mergeCell ref="VVY32:VWD32"/>
    <mergeCell ref="VWE32:VWJ32"/>
    <mergeCell ref="VWK32:VWP32"/>
    <mergeCell ref="VUI32:VUN32"/>
    <mergeCell ref="VUO32:VUT32"/>
    <mergeCell ref="VUU32:VUZ32"/>
    <mergeCell ref="VVA32:VVF32"/>
    <mergeCell ref="VVG32:VVL32"/>
    <mergeCell ref="VTE32:VTJ32"/>
    <mergeCell ref="VTK32:VTP32"/>
    <mergeCell ref="VTQ32:VTV32"/>
    <mergeCell ref="VTW32:VUB32"/>
    <mergeCell ref="VUC32:VUH32"/>
    <mergeCell ref="VSA32:VSF32"/>
    <mergeCell ref="VSG32:VSL32"/>
    <mergeCell ref="VSM32:VSR32"/>
    <mergeCell ref="VSS32:VSX32"/>
    <mergeCell ref="VSY32:VTD32"/>
    <mergeCell ref="VQW32:VRB32"/>
    <mergeCell ref="VRC32:VRH32"/>
    <mergeCell ref="VRI32:VRN32"/>
    <mergeCell ref="VRO32:VRT32"/>
    <mergeCell ref="VRU32:VRZ32"/>
    <mergeCell ref="VPS32:VPX32"/>
    <mergeCell ref="VPY32:VQD32"/>
    <mergeCell ref="VQE32:VQJ32"/>
    <mergeCell ref="VQK32:VQP32"/>
    <mergeCell ref="VQQ32:VQV32"/>
    <mergeCell ref="VOO32:VOT32"/>
    <mergeCell ref="VOU32:VOZ32"/>
    <mergeCell ref="VPA32:VPF32"/>
    <mergeCell ref="VPG32:VPL32"/>
    <mergeCell ref="VPM32:VPR32"/>
    <mergeCell ref="VNK32:VNP32"/>
    <mergeCell ref="VNQ32:VNV32"/>
    <mergeCell ref="VNW32:VOB32"/>
    <mergeCell ref="VOC32:VOH32"/>
    <mergeCell ref="VOI32:VON32"/>
    <mergeCell ref="VMG32:VML32"/>
    <mergeCell ref="VMM32:VMR32"/>
    <mergeCell ref="VMS32:VMX32"/>
    <mergeCell ref="VMY32:VND32"/>
    <mergeCell ref="VNE32:VNJ32"/>
    <mergeCell ref="VLC32:VLH32"/>
    <mergeCell ref="VLI32:VLN32"/>
    <mergeCell ref="VLO32:VLT32"/>
    <mergeCell ref="VLU32:VLZ32"/>
    <mergeCell ref="VMA32:VMF32"/>
    <mergeCell ref="VJY32:VKD32"/>
    <mergeCell ref="VKE32:VKJ32"/>
    <mergeCell ref="VKK32:VKP32"/>
    <mergeCell ref="VKQ32:VKV32"/>
    <mergeCell ref="VKW32:VLB32"/>
    <mergeCell ref="VIU32:VIZ32"/>
    <mergeCell ref="VJA32:VJF32"/>
    <mergeCell ref="VJG32:VJL32"/>
    <mergeCell ref="VJM32:VJR32"/>
    <mergeCell ref="VJS32:VJX32"/>
    <mergeCell ref="VHQ32:VHV32"/>
    <mergeCell ref="VHW32:VIB32"/>
    <mergeCell ref="VIC32:VIH32"/>
    <mergeCell ref="VII32:VIN32"/>
    <mergeCell ref="VIO32:VIT32"/>
    <mergeCell ref="VGM32:VGR32"/>
    <mergeCell ref="VGS32:VGX32"/>
    <mergeCell ref="VGY32:VHD32"/>
    <mergeCell ref="VHE32:VHJ32"/>
    <mergeCell ref="VHK32:VHP32"/>
    <mergeCell ref="VFI32:VFN32"/>
    <mergeCell ref="VFO32:VFT32"/>
    <mergeCell ref="VFU32:VFZ32"/>
    <mergeCell ref="VGA32:VGF32"/>
    <mergeCell ref="VGG32:VGL32"/>
    <mergeCell ref="VEE32:VEJ32"/>
    <mergeCell ref="VEK32:VEP32"/>
    <mergeCell ref="VEQ32:VEV32"/>
    <mergeCell ref="VEW32:VFB32"/>
    <mergeCell ref="VFC32:VFH32"/>
    <mergeCell ref="VDA32:VDF32"/>
    <mergeCell ref="VDG32:VDL32"/>
    <mergeCell ref="VDM32:VDR32"/>
    <mergeCell ref="VDS32:VDX32"/>
    <mergeCell ref="VDY32:VED32"/>
    <mergeCell ref="VBW32:VCB32"/>
    <mergeCell ref="VCC32:VCH32"/>
    <mergeCell ref="VCI32:VCN32"/>
    <mergeCell ref="VCO32:VCT32"/>
    <mergeCell ref="VCU32:VCZ32"/>
    <mergeCell ref="VAS32:VAX32"/>
    <mergeCell ref="VAY32:VBD32"/>
    <mergeCell ref="VBE32:VBJ32"/>
    <mergeCell ref="VBK32:VBP32"/>
    <mergeCell ref="VBQ32:VBV32"/>
    <mergeCell ref="UZO32:UZT32"/>
    <mergeCell ref="UZU32:UZZ32"/>
    <mergeCell ref="VAA32:VAF32"/>
    <mergeCell ref="VAG32:VAL32"/>
    <mergeCell ref="VAM32:VAR32"/>
    <mergeCell ref="UYK32:UYP32"/>
    <mergeCell ref="UYQ32:UYV32"/>
    <mergeCell ref="UYW32:UZB32"/>
    <mergeCell ref="UZC32:UZH32"/>
    <mergeCell ref="UZI32:UZN32"/>
    <mergeCell ref="UXG32:UXL32"/>
    <mergeCell ref="UXM32:UXR32"/>
    <mergeCell ref="UXS32:UXX32"/>
    <mergeCell ref="UXY32:UYD32"/>
    <mergeCell ref="UYE32:UYJ32"/>
    <mergeCell ref="UWC32:UWH32"/>
    <mergeCell ref="UWI32:UWN32"/>
    <mergeCell ref="UWO32:UWT32"/>
    <mergeCell ref="UWU32:UWZ32"/>
    <mergeCell ref="UXA32:UXF32"/>
    <mergeCell ref="UUY32:UVD32"/>
    <mergeCell ref="UVE32:UVJ32"/>
    <mergeCell ref="UVK32:UVP32"/>
    <mergeCell ref="UVQ32:UVV32"/>
    <mergeCell ref="UVW32:UWB32"/>
    <mergeCell ref="UTU32:UTZ32"/>
    <mergeCell ref="UUA32:UUF32"/>
    <mergeCell ref="UUG32:UUL32"/>
    <mergeCell ref="UUM32:UUR32"/>
    <mergeCell ref="UUS32:UUX32"/>
    <mergeCell ref="USQ32:USV32"/>
    <mergeCell ref="USW32:UTB32"/>
    <mergeCell ref="UTC32:UTH32"/>
    <mergeCell ref="UTI32:UTN32"/>
    <mergeCell ref="UTO32:UTT32"/>
    <mergeCell ref="URM32:URR32"/>
    <mergeCell ref="URS32:URX32"/>
    <mergeCell ref="URY32:USD32"/>
    <mergeCell ref="USE32:USJ32"/>
    <mergeCell ref="USK32:USP32"/>
    <mergeCell ref="UQI32:UQN32"/>
    <mergeCell ref="UQO32:UQT32"/>
    <mergeCell ref="UQU32:UQZ32"/>
    <mergeCell ref="URA32:URF32"/>
    <mergeCell ref="URG32:URL32"/>
    <mergeCell ref="UPE32:UPJ32"/>
    <mergeCell ref="UPK32:UPP32"/>
    <mergeCell ref="UPQ32:UPV32"/>
    <mergeCell ref="UPW32:UQB32"/>
    <mergeCell ref="UQC32:UQH32"/>
    <mergeCell ref="UOA32:UOF32"/>
    <mergeCell ref="UOG32:UOL32"/>
    <mergeCell ref="UOM32:UOR32"/>
    <mergeCell ref="UOS32:UOX32"/>
    <mergeCell ref="UOY32:UPD32"/>
    <mergeCell ref="UMW32:UNB32"/>
    <mergeCell ref="UNC32:UNH32"/>
    <mergeCell ref="UNI32:UNN32"/>
    <mergeCell ref="UNO32:UNT32"/>
    <mergeCell ref="UNU32:UNZ32"/>
    <mergeCell ref="ULS32:ULX32"/>
    <mergeCell ref="ULY32:UMD32"/>
    <mergeCell ref="UME32:UMJ32"/>
    <mergeCell ref="UMK32:UMP32"/>
    <mergeCell ref="UMQ32:UMV32"/>
    <mergeCell ref="UKO32:UKT32"/>
    <mergeCell ref="UKU32:UKZ32"/>
    <mergeCell ref="ULA32:ULF32"/>
    <mergeCell ref="ULG32:ULL32"/>
    <mergeCell ref="ULM32:ULR32"/>
    <mergeCell ref="UJK32:UJP32"/>
    <mergeCell ref="UJQ32:UJV32"/>
    <mergeCell ref="UJW32:UKB32"/>
    <mergeCell ref="UKC32:UKH32"/>
    <mergeCell ref="UKI32:UKN32"/>
    <mergeCell ref="UIG32:UIL32"/>
    <mergeCell ref="UIM32:UIR32"/>
    <mergeCell ref="UIS32:UIX32"/>
    <mergeCell ref="UIY32:UJD32"/>
    <mergeCell ref="UJE32:UJJ32"/>
    <mergeCell ref="UHC32:UHH32"/>
    <mergeCell ref="UHI32:UHN32"/>
    <mergeCell ref="UHO32:UHT32"/>
    <mergeCell ref="UHU32:UHZ32"/>
    <mergeCell ref="UIA32:UIF32"/>
    <mergeCell ref="UFY32:UGD32"/>
    <mergeCell ref="UGE32:UGJ32"/>
    <mergeCell ref="UGK32:UGP32"/>
    <mergeCell ref="UGQ32:UGV32"/>
    <mergeCell ref="UGW32:UHB32"/>
    <mergeCell ref="UEU32:UEZ32"/>
    <mergeCell ref="UFA32:UFF32"/>
    <mergeCell ref="UFG32:UFL32"/>
    <mergeCell ref="UFM32:UFR32"/>
    <mergeCell ref="UFS32:UFX32"/>
    <mergeCell ref="UDQ32:UDV32"/>
    <mergeCell ref="UDW32:UEB32"/>
    <mergeCell ref="UEC32:UEH32"/>
    <mergeCell ref="UEI32:UEN32"/>
    <mergeCell ref="UEO32:UET32"/>
    <mergeCell ref="UCM32:UCR32"/>
    <mergeCell ref="UCS32:UCX32"/>
    <mergeCell ref="UCY32:UDD32"/>
    <mergeCell ref="UDE32:UDJ32"/>
    <mergeCell ref="UDK32:UDP32"/>
    <mergeCell ref="UBI32:UBN32"/>
    <mergeCell ref="UBO32:UBT32"/>
    <mergeCell ref="UBU32:UBZ32"/>
    <mergeCell ref="UCA32:UCF32"/>
    <mergeCell ref="UCG32:UCL32"/>
    <mergeCell ref="UAE32:UAJ32"/>
    <mergeCell ref="UAK32:UAP32"/>
    <mergeCell ref="UAQ32:UAV32"/>
    <mergeCell ref="UAW32:UBB32"/>
    <mergeCell ref="UBC32:UBH32"/>
    <mergeCell ref="TZA32:TZF32"/>
    <mergeCell ref="TZG32:TZL32"/>
    <mergeCell ref="TZM32:TZR32"/>
    <mergeCell ref="TZS32:TZX32"/>
    <mergeCell ref="TZY32:UAD32"/>
    <mergeCell ref="TXW32:TYB32"/>
    <mergeCell ref="TYC32:TYH32"/>
    <mergeCell ref="TYI32:TYN32"/>
    <mergeCell ref="TYO32:TYT32"/>
    <mergeCell ref="TYU32:TYZ32"/>
    <mergeCell ref="TWS32:TWX32"/>
    <mergeCell ref="TWY32:TXD32"/>
    <mergeCell ref="TXE32:TXJ32"/>
    <mergeCell ref="TXK32:TXP32"/>
    <mergeCell ref="TXQ32:TXV32"/>
    <mergeCell ref="TVO32:TVT32"/>
    <mergeCell ref="TVU32:TVZ32"/>
    <mergeCell ref="TWA32:TWF32"/>
    <mergeCell ref="TWG32:TWL32"/>
    <mergeCell ref="TWM32:TWR32"/>
    <mergeCell ref="TUK32:TUP32"/>
    <mergeCell ref="TUQ32:TUV32"/>
    <mergeCell ref="TUW32:TVB32"/>
    <mergeCell ref="TVC32:TVH32"/>
    <mergeCell ref="TVI32:TVN32"/>
    <mergeCell ref="TTG32:TTL32"/>
    <mergeCell ref="TTM32:TTR32"/>
    <mergeCell ref="TTS32:TTX32"/>
    <mergeCell ref="TTY32:TUD32"/>
    <mergeCell ref="TUE32:TUJ32"/>
    <mergeCell ref="TSC32:TSH32"/>
    <mergeCell ref="TSI32:TSN32"/>
    <mergeCell ref="TSO32:TST32"/>
    <mergeCell ref="TSU32:TSZ32"/>
    <mergeCell ref="TTA32:TTF32"/>
    <mergeCell ref="TQY32:TRD32"/>
    <mergeCell ref="TRE32:TRJ32"/>
    <mergeCell ref="TRK32:TRP32"/>
    <mergeCell ref="TRQ32:TRV32"/>
    <mergeCell ref="TRW32:TSB32"/>
    <mergeCell ref="TPU32:TPZ32"/>
    <mergeCell ref="TQA32:TQF32"/>
    <mergeCell ref="TQG32:TQL32"/>
    <mergeCell ref="TQM32:TQR32"/>
    <mergeCell ref="TQS32:TQX32"/>
    <mergeCell ref="TOQ32:TOV32"/>
    <mergeCell ref="TOW32:TPB32"/>
    <mergeCell ref="TPC32:TPH32"/>
    <mergeCell ref="TPI32:TPN32"/>
    <mergeCell ref="TPO32:TPT32"/>
    <mergeCell ref="TNM32:TNR32"/>
    <mergeCell ref="TNS32:TNX32"/>
    <mergeCell ref="TNY32:TOD32"/>
    <mergeCell ref="TOE32:TOJ32"/>
    <mergeCell ref="TOK32:TOP32"/>
    <mergeCell ref="TMI32:TMN32"/>
    <mergeCell ref="TMO32:TMT32"/>
    <mergeCell ref="TMU32:TMZ32"/>
    <mergeCell ref="TNA32:TNF32"/>
    <mergeCell ref="TNG32:TNL32"/>
    <mergeCell ref="TLE32:TLJ32"/>
    <mergeCell ref="TLK32:TLP32"/>
    <mergeCell ref="TLQ32:TLV32"/>
    <mergeCell ref="TLW32:TMB32"/>
    <mergeCell ref="TMC32:TMH32"/>
    <mergeCell ref="TKA32:TKF32"/>
    <mergeCell ref="TKG32:TKL32"/>
    <mergeCell ref="TKM32:TKR32"/>
    <mergeCell ref="TKS32:TKX32"/>
    <mergeCell ref="TKY32:TLD32"/>
    <mergeCell ref="TIW32:TJB32"/>
    <mergeCell ref="TJC32:TJH32"/>
    <mergeCell ref="TJI32:TJN32"/>
    <mergeCell ref="TJO32:TJT32"/>
    <mergeCell ref="TJU32:TJZ32"/>
    <mergeCell ref="THS32:THX32"/>
    <mergeCell ref="THY32:TID32"/>
    <mergeCell ref="TIE32:TIJ32"/>
    <mergeCell ref="TIK32:TIP32"/>
    <mergeCell ref="TIQ32:TIV32"/>
    <mergeCell ref="TGO32:TGT32"/>
    <mergeCell ref="TGU32:TGZ32"/>
    <mergeCell ref="THA32:THF32"/>
    <mergeCell ref="THG32:THL32"/>
    <mergeCell ref="THM32:THR32"/>
    <mergeCell ref="TFK32:TFP32"/>
    <mergeCell ref="TFQ32:TFV32"/>
    <mergeCell ref="TFW32:TGB32"/>
    <mergeCell ref="TGC32:TGH32"/>
    <mergeCell ref="TGI32:TGN32"/>
    <mergeCell ref="TEG32:TEL32"/>
    <mergeCell ref="TEM32:TER32"/>
    <mergeCell ref="TES32:TEX32"/>
    <mergeCell ref="TEY32:TFD32"/>
    <mergeCell ref="TFE32:TFJ32"/>
    <mergeCell ref="TDC32:TDH32"/>
    <mergeCell ref="TDI32:TDN32"/>
    <mergeCell ref="TDO32:TDT32"/>
    <mergeCell ref="TDU32:TDZ32"/>
    <mergeCell ref="TEA32:TEF32"/>
    <mergeCell ref="TBY32:TCD32"/>
    <mergeCell ref="TCE32:TCJ32"/>
    <mergeCell ref="TCK32:TCP32"/>
    <mergeCell ref="TCQ32:TCV32"/>
    <mergeCell ref="TCW32:TDB32"/>
    <mergeCell ref="TAU32:TAZ32"/>
    <mergeCell ref="TBA32:TBF32"/>
    <mergeCell ref="TBG32:TBL32"/>
    <mergeCell ref="TBM32:TBR32"/>
    <mergeCell ref="TBS32:TBX32"/>
    <mergeCell ref="SZQ32:SZV32"/>
    <mergeCell ref="SZW32:TAB32"/>
    <mergeCell ref="TAC32:TAH32"/>
    <mergeCell ref="TAI32:TAN32"/>
    <mergeCell ref="TAO32:TAT32"/>
    <mergeCell ref="SYM32:SYR32"/>
    <mergeCell ref="SYS32:SYX32"/>
    <mergeCell ref="SYY32:SZD32"/>
    <mergeCell ref="SZE32:SZJ32"/>
    <mergeCell ref="SZK32:SZP32"/>
    <mergeCell ref="SXI32:SXN32"/>
    <mergeCell ref="SXO32:SXT32"/>
    <mergeCell ref="SXU32:SXZ32"/>
    <mergeCell ref="SYA32:SYF32"/>
    <mergeCell ref="SYG32:SYL32"/>
    <mergeCell ref="SWE32:SWJ32"/>
    <mergeCell ref="SWK32:SWP32"/>
    <mergeCell ref="SWQ32:SWV32"/>
    <mergeCell ref="SWW32:SXB32"/>
    <mergeCell ref="SXC32:SXH32"/>
    <mergeCell ref="SVA32:SVF32"/>
    <mergeCell ref="SVG32:SVL32"/>
    <mergeCell ref="SVM32:SVR32"/>
    <mergeCell ref="SVS32:SVX32"/>
    <mergeCell ref="SVY32:SWD32"/>
    <mergeCell ref="STW32:SUB32"/>
    <mergeCell ref="SUC32:SUH32"/>
    <mergeCell ref="SUI32:SUN32"/>
    <mergeCell ref="SUO32:SUT32"/>
    <mergeCell ref="SUU32:SUZ32"/>
    <mergeCell ref="SSS32:SSX32"/>
    <mergeCell ref="SSY32:STD32"/>
    <mergeCell ref="STE32:STJ32"/>
    <mergeCell ref="STK32:STP32"/>
    <mergeCell ref="STQ32:STV32"/>
    <mergeCell ref="SRO32:SRT32"/>
    <mergeCell ref="SRU32:SRZ32"/>
    <mergeCell ref="SSA32:SSF32"/>
    <mergeCell ref="SSG32:SSL32"/>
    <mergeCell ref="SSM32:SSR32"/>
    <mergeCell ref="SQK32:SQP32"/>
    <mergeCell ref="SQQ32:SQV32"/>
    <mergeCell ref="SQW32:SRB32"/>
    <mergeCell ref="SRC32:SRH32"/>
    <mergeCell ref="SRI32:SRN32"/>
    <mergeCell ref="SPG32:SPL32"/>
    <mergeCell ref="SPM32:SPR32"/>
    <mergeCell ref="SPS32:SPX32"/>
    <mergeCell ref="SPY32:SQD32"/>
    <mergeCell ref="SQE32:SQJ32"/>
    <mergeCell ref="SOC32:SOH32"/>
    <mergeCell ref="SOI32:SON32"/>
    <mergeCell ref="SOO32:SOT32"/>
    <mergeCell ref="SOU32:SOZ32"/>
    <mergeCell ref="SPA32:SPF32"/>
    <mergeCell ref="SMY32:SND32"/>
    <mergeCell ref="SNE32:SNJ32"/>
    <mergeCell ref="SNK32:SNP32"/>
    <mergeCell ref="SNQ32:SNV32"/>
    <mergeCell ref="SNW32:SOB32"/>
    <mergeCell ref="SLU32:SLZ32"/>
    <mergeCell ref="SMA32:SMF32"/>
    <mergeCell ref="SMG32:SML32"/>
    <mergeCell ref="SMM32:SMR32"/>
    <mergeCell ref="SMS32:SMX32"/>
    <mergeCell ref="SKQ32:SKV32"/>
    <mergeCell ref="SKW32:SLB32"/>
    <mergeCell ref="SLC32:SLH32"/>
    <mergeCell ref="SLI32:SLN32"/>
    <mergeCell ref="SLO32:SLT32"/>
    <mergeCell ref="SJM32:SJR32"/>
    <mergeCell ref="SJS32:SJX32"/>
    <mergeCell ref="SJY32:SKD32"/>
    <mergeCell ref="SKE32:SKJ32"/>
    <mergeCell ref="SKK32:SKP32"/>
    <mergeCell ref="SII32:SIN32"/>
    <mergeCell ref="SIO32:SIT32"/>
    <mergeCell ref="SIU32:SIZ32"/>
    <mergeCell ref="SJA32:SJF32"/>
    <mergeCell ref="SJG32:SJL32"/>
    <mergeCell ref="SHE32:SHJ32"/>
    <mergeCell ref="SHK32:SHP32"/>
    <mergeCell ref="SHQ32:SHV32"/>
    <mergeCell ref="SHW32:SIB32"/>
    <mergeCell ref="SIC32:SIH32"/>
    <mergeCell ref="SGA32:SGF32"/>
    <mergeCell ref="SGG32:SGL32"/>
    <mergeCell ref="SGM32:SGR32"/>
    <mergeCell ref="SGS32:SGX32"/>
    <mergeCell ref="SGY32:SHD32"/>
    <mergeCell ref="SEW32:SFB32"/>
    <mergeCell ref="SFC32:SFH32"/>
    <mergeCell ref="SFI32:SFN32"/>
    <mergeCell ref="SFO32:SFT32"/>
    <mergeCell ref="SFU32:SFZ32"/>
    <mergeCell ref="SDS32:SDX32"/>
    <mergeCell ref="SDY32:SED32"/>
    <mergeCell ref="SEE32:SEJ32"/>
    <mergeCell ref="SEK32:SEP32"/>
    <mergeCell ref="SEQ32:SEV32"/>
    <mergeCell ref="SCO32:SCT32"/>
    <mergeCell ref="SCU32:SCZ32"/>
    <mergeCell ref="SDA32:SDF32"/>
    <mergeCell ref="SDG32:SDL32"/>
    <mergeCell ref="SDM32:SDR32"/>
    <mergeCell ref="SBK32:SBP32"/>
    <mergeCell ref="SBQ32:SBV32"/>
    <mergeCell ref="SBW32:SCB32"/>
    <mergeCell ref="SCC32:SCH32"/>
    <mergeCell ref="SCI32:SCN32"/>
    <mergeCell ref="SAG32:SAL32"/>
    <mergeCell ref="SAM32:SAR32"/>
    <mergeCell ref="SAS32:SAX32"/>
    <mergeCell ref="SAY32:SBD32"/>
    <mergeCell ref="SBE32:SBJ32"/>
    <mergeCell ref="RZC32:RZH32"/>
    <mergeCell ref="RZI32:RZN32"/>
    <mergeCell ref="RZO32:RZT32"/>
    <mergeCell ref="RZU32:RZZ32"/>
    <mergeCell ref="SAA32:SAF32"/>
    <mergeCell ref="RXY32:RYD32"/>
    <mergeCell ref="RYE32:RYJ32"/>
    <mergeCell ref="RYK32:RYP32"/>
    <mergeCell ref="RYQ32:RYV32"/>
    <mergeCell ref="RYW32:RZB32"/>
    <mergeCell ref="RWU32:RWZ32"/>
    <mergeCell ref="RXA32:RXF32"/>
    <mergeCell ref="RXG32:RXL32"/>
    <mergeCell ref="RXM32:RXR32"/>
    <mergeCell ref="RXS32:RXX32"/>
    <mergeCell ref="RVQ32:RVV32"/>
    <mergeCell ref="RVW32:RWB32"/>
    <mergeCell ref="RWC32:RWH32"/>
    <mergeCell ref="RWI32:RWN32"/>
    <mergeCell ref="RWO32:RWT32"/>
    <mergeCell ref="RUM32:RUR32"/>
    <mergeCell ref="RUS32:RUX32"/>
    <mergeCell ref="RUY32:RVD32"/>
    <mergeCell ref="RVE32:RVJ32"/>
    <mergeCell ref="RVK32:RVP32"/>
    <mergeCell ref="RTI32:RTN32"/>
    <mergeCell ref="RTO32:RTT32"/>
    <mergeCell ref="RTU32:RTZ32"/>
    <mergeCell ref="RUA32:RUF32"/>
    <mergeCell ref="RUG32:RUL32"/>
    <mergeCell ref="RSE32:RSJ32"/>
    <mergeCell ref="RSK32:RSP32"/>
    <mergeCell ref="RSQ32:RSV32"/>
    <mergeCell ref="RSW32:RTB32"/>
    <mergeCell ref="RTC32:RTH32"/>
    <mergeCell ref="RRA32:RRF32"/>
    <mergeCell ref="RRG32:RRL32"/>
    <mergeCell ref="RRM32:RRR32"/>
    <mergeCell ref="RRS32:RRX32"/>
    <mergeCell ref="RRY32:RSD32"/>
    <mergeCell ref="RPW32:RQB32"/>
    <mergeCell ref="RQC32:RQH32"/>
    <mergeCell ref="RQI32:RQN32"/>
    <mergeCell ref="RQO32:RQT32"/>
    <mergeCell ref="RQU32:RQZ32"/>
    <mergeCell ref="ROS32:ROX32"/>
    <mergeCell ref="ROY32:RPD32"/>
    <mergeCell ref="RPE32:RPJ32"/>
    <mergeCell ref="RPK32:RPP32"/>
    <mergeCell ref="RPQ32:RPV32"/>
    <mergeCell ref="RNO32:RNT32"/>
    <mergeCell ref="RNU32:RNZ32"/>
    <mergeCell ref="ROA32:ROF32"/>
    <mergeCell ref="ROG32:ROL32"/>
    <mergeCell ref="ROM32:ROR32"/>
    <mergeCell ref="RMK32:RMP32"/>
    <mergeCell ref="RMQ32:RMV32"/>
    <mergeCell ref="RMW32:RNB32"/>
    <mergeCell ref="RNC32:RNH32"/>
    <mergeCell ref="RNI32:RNN32"/>
    <mergeCell ref="RLG32:RLL32"/>
    <mergeCell ref="RLM32:RLR32"/>
    <mergeCell ref="RLS32:RLX32"/>
    <mergeCell ref="RLY32:RMD32"/>
    <mergeCell ref="RME32:RMJ32"/>
    <mergeCell ref="RKC32:RKH32"/>
    <mergeCell ref="RKI32:RKN32"/>
    <mergeCell ref="RKO32:RKT32"/>
    <mergeCell ref="RKU32:RKZ32"/>
    <mergeCell ref="RLA32:RLF32"/>
    <mergeCell ref="RIY32:RJD32"/>
    <mergeCell ref="RJE32:RJJ32"/>
    <mergeCell ref="RJK32:RJP32"/>
    <mergeCell ref="RJQ32:RJV32"/>
    <mergeCell ref="RJW32:RKB32"/>
    <mergeCell ref="RHU32:RHZ32"/>
    <mergeCell ref="RIA32:RIF32"/>
    <mergeCell ref="RIG32:RIL32"/>
    <mergeCell ref="RIM32:RIR32"/>
    <mergeCell ref="RIS32:RIX32"/>
    <mergeCell ref="RGQ32:RGV32"/>
    <mergeCell ref="RGW32:RHB32"/>
    <mergeCell ref="RHC32:RHH32"/>
    <mergeCell ref="RHI32:RHN32"/>
    <mergeCell ref="RHO32:RHT32"/>
    <mergeCell ref="RFM32:RFR32"/>
    <mergeCell ref="RFS32:RFX32"/>
    <mergeCell ref="RFY32:RGD32"/>
    <mergeCell ref="RGE32:RGJ32"/>
    <mergeCell ref="RGK32:RGP32"/>
    <mergeCell ref="REI32:REN32"/>
    <mergeCell ref="REO32:RET32"/>
    <mergeCell ref="REU32:REZ32"/>
    <mergeCell ref="RFA32:RFF32"/>
    <mergeCell ref="RFG32:RFL32"/>
    <mergeCell ref="RDE32:RDJ32"/>
    <mergeCell ref="RDK32:RDP32"/>
    <mergeCell ref="RDQ32:RDV32"/>
    <mergeCell ref="RDW32:REB32"/>
    <mergeCell ref="REC32:REH32"/>
    <mergeCell ref="RCA32:RCF32"/>
    <mergeCell ref="RCG32:RCL32"/>
    <mergeCell ref="RCM32:RCR32"/>
    <mergeCell ref="RCS32:RCX32"/>
    <mergeCell ref="RCY32:RDD32"/>
    <mergeCell ref="RAW32:RBB32"/>
    <mergeCell ref="RBC32:RBH32"/>
    <mergeCell ref="RBI32:RBN32"/>
    <mergeCell ref="RBO32:RBT32"/>
    <mergeCell ref="RBU32:RBZ32"/>
    <mergeCell ref="QZS32:QZX32"/>
    <mergeCell ref="QZY32:RAD32"/>
    <mergeCell ref="RAE32:RAJ32"/>
    <mergeCell ref="RAK32:RAP32"/>
    <mergeCell ref="RAQ32:RAV32"/>
    <mergeCell ref="QYO32:QYT32"/>
    <mergeCell ref="QYU32:QYZ32"/>
    <mergeCell ref="QZA32:QZF32"/>
    <mergeCell ref="QZG32:QZL32"/>
    <mergeCell ref="QZM32:QZR32"/>
    <mergeCell ref="QXK32:QXP32"/>
    <mergeCell ref="QXQ32:QXV32"/>
    <mergeCell ref="QXW32:QYB32"/>
    <mergeCell ref="QYC32:QYH32"/>
    <mergeCell ref="QYI32:QYN32"/>
    <mergeCell ref="QWG32:QWL32"/>
    <mergeCell ref="QWM32:QWR32"/>
    <mergeCell ref="QWS32:QWX32"/>
    <mergeCell ref="QWY32:QXD32"/>
    <mergeCell ref="QXE32:QXJ32"/>
    <mergeCell ref="QVC32:QVH32"/>
    <mergeCell ref="QVI32:QVN32"/>
    <mergeCell ref="QVO32:QVT32"/>
    <mergeCell ref="QVU32:QVZ32"/>
    <mergeCell ref="QWA32:QWF32"/>
    <mergeCell ref="QTY32:QUD32"/>
    <mergeCell ref="QUE32:QUJ32"/>
    <mergeCell ref="QUK32:QUP32"/>
    <mergeCell ref="QUQ32:QUV32"/>
    <mergeCell ref="QUW32:QVB32"/>
    <mergeCell ref="QSU32:QSZ32"/>
    <mergeCell ref="QTA32:QTF32"/>
    <mergeCell ref="QTG32:QTL32"/>
    <mergeCell ref="QTM32:QTR32"/>
    <mergeCell ref="QTS32:QTX32"/>
    <mergeCell ref="QRQ32:QRV32"/>
    <mergeCell ref="QRW32:QSB32"/>
    <mergeCell ref="QSC32:QSH32"/>
    <mergeCell ref="QSI32:QSN32"/>
    <mergeCell ref="QSO32:QST32"/>
    <mergeCell ref="QQM32:QQR32"/>
    <mergeCell ref="QQS32:QQX32"/>
    <mergeCell ref="QQY32:QRD32"/>
    <mergeCell ref="QRE32:QRJ32"/>
    <mergeCell ref="QRK32:QRP32"/>
    <mergeCell ref="QPI32:QPN32"/>
    <mergeCell ref="QPO32:QPT32"/>
    <mergeCell ref="QPU32:QPZ32"/>
    <mergeCell ref="QQA32:QQF32"/>
    <mergeCell ref="QQG32:QQL32"/>
    <mergeCell ref="QOE32:QOJ32"/>
    <mergeCell ref="QOK32:QOP32"/>
    <mergeCell ref="QOQ32:QOV32"/>
    <mergeCell ref="QOW32:QPB32"/>
    <mergeCell ref="QPC32:QPH32"/>
    <mergeCell ref="QNA32:QNF32"/>
    <mergeCell ref="QNG32:QNL32"/>
    <mergeCell ref="QNM32:QNR32"/>
    <mergeCell ref="QNS32:QNX32"/>
    <mergeCell ref="QNY32:QOD32"/>
    <mergeCell ref="QLW32:QMB32"/>
    <mergeCell ref="QMC32:QMH32"/>
    <mergeCell ref="QMI32:QMN32"/>
    <mergeCell ref="QMO32:QMT32"/>
    <mergeCell ref="QMU32:QMZ32"/>
    <mergeCell ref="QKS32:QKX32"/>
    <mergeCell ref="QKY32:QLD32"/>
    <mergeCell ref="QLE32:QLJ32"/>
    <mergeCell ref="QLK32:QLP32"/>
    <mergeCell ref="QLQ32:QLV32"/>
    <mergeCell ref="QJO32:QJT32"/>
    <mergeCell ref="QJU32:QJZ32"/>
    <mergeCell ref="QKA32:QKF32"/>
    <mergeCell ref="QKG32:QKL32"/>
    <mergeCell ref="QKM32:QKR32"/>
    <mergeCell ref="QIK32:QIP32"/>
    <mergeCell ref="QIQ32:QIV32"/>
    <mergeCell ref="QIW32:QJB32"/>
    <mergeCell ref="QJC32:QJH32"/>
    <mergeCell ref="QJI32:QJN32"/>
    <mergeCell ref="QHG32:QHL32"/>
    <mergeCell ref="QHM32:QHR32"/>
    <mergeCell ref="QHS32:QHX32"/>
    <mergeCell ref="QHY32:QID32"/>
    <mergeCell ref="QIE32:QIJ32"/>
    <mergeCell ref="QGC32:QGH32"/>
    <mergeCell ref="QGI32:QGN32"/>
    <mergeCell ref="QGO32:QGT32"/>
    <mergeCell ref="QGU32:QGZ32"/>
    <mergeCell ref="QHA32:QHF32"/>
    <mergeCell ref="QEY32:QFD32"/>
    <mergeCell ref="QFE32:QFJ32"/>
    <mergeCell ref="QFK32:QFP32"/>
    <mergeCell ref="QFQ32:QFV32"/>
    <mergeCell ref="QFW32:QGB32"/>
    <mergeCell ref="QDU32:QDZ32"/>
    <mergeCell ref="QEA32:QEF32"/>
    <mergeCell ref="QEG32:QEL32"/>
    <mergeCell ref="QEM32:QER32"/>
    <mergeCell ref="QES32:QEX32"/>
    <mergeCell ref="QCQ32:QCV32"/>
    <mergeCell ref="QCW32:QDB32"/>
    <mergeCell ref="QDC32:QDH32"/>
    <mergeCell ref="QDI32:QDN32"/>
    <mergeCell ref="QDO32:QDT32"/>
    <mergeCell ref="QBM32:QBR32"/>
    <mergeCell ref="QBS32:QBX32"/>
    <mergeCell ref="QBY32:QCD32"/>
    <mergeCell ref="QCE32:QCJ32"/>
    <mergeCell ref="QCK32:QCP32"/>
    <mergeCell ref="QAI32:QAN32"/>
    <mergeCell ref="QAO32:QAT32"/>
    <mergeCell ref="QAU32:QAZ32"/>
    <mergeCell ref="QBA32:QBF32"/>
    <mergeCell ref="QBG32:QBL32"/>
    <mergeCell ref="PZE32:PZJ32"/>
    <mergeCell ref="PZK32:PZP32"/>
    <mergeCell ref="PZQ32:PZV32"/>
    <mergeCell ref="PZW32:QAB32"/>
    <mergeCell ref="QAC32:QAH32"/>
    <mergeCell ref="PYA32:PYF32"/>
    <mergeCell ref="PYG32:PYL32"/>
    <mergeCell ref="PYM32:PYR32"/>
    <mergeCell ref="PYS32:PYX32"/>
    <mergeCell ref="PYY32:PZD32"/>
    <mergeCell ref="PWW32:PXB32"/>
    <mergeCell ref="PXC32:PXH32"/>
    <mergeCell ref="PXI32:PXN32"/>
    <mergeCell ref="PXO32:PXT32"/>
    <mergeCell ref="PXU32:PXZ32"/>
    <mergeCell ref="PVS32:PVX32"/>
    <mergeCell ref="PVY32:PWD32"/>
    <mergeCell ref="PWE32:PWJ32"/>
    <mergeCell ref="PWK32:PWP32"/>
    <mergeCell ref="PWQ32:PWV32"/>
    <mergeCell ref="PUO32:PUT32"/>
    <mergeCell ref="PUU32:PUZ32"/>
    <mergeCell ref="PVA32:PVF32"/>
    <mergeCell ref="PVG32:PVL32"/>
    <mergeCell ref="PVM32:PVR32"/>
    <mergeCell ref="PTK32:PTP32"/>
    <mergeCell ref="PTQ32:PTV32"/>
    <mergeCell ref="PTW32:PUB32"/>
    <mergeCell ref="PUC32:PUH32"/>
    <mergeCell ref="PUI32:PUN32"/>
    <mergeCell ref="PSG32:PSL32"/>
    <mergeCell ref="PSM32:PSR32"/>
    <mergeCell ref="PSS32:PSX32"/>
    <mergeCell ref="PSY32:PTD32"/>
    <mergeCell ref="PTE32:PTJ32"/>
    <mergeCell ref="PRC32:PRH32"/>
    <mergeCell ref="PRI32:PRN32"/>
    <mergeCell ref="PRO32:PRT32"/>
    <mergeCell ref="PRU32:PRZ32"/>
    <mergeCell ref="PSA32:PSF32"/>
    <mergeCell ref="PPY32:PQD32"/>
    <mergeCell ref="PQE32:PQJ32"/>
    <mergeCell ref="PQK32:PQP32"/>
    <mergeCell ref="PQQ32:PQV32"/>
    <mergeCell ref="PQW32:PRB32"/>
    <mergeCell ref="POU32:POZ32"/>
    <mergeCell ref="PPA32:PPF32"/>
    <mergeCell ref="PPG32:PPL32"/>
    <mergeCell ref="PPM32:PPR32"/>
    <mergeCell ref="PPS32:PPX32"/>
    <mergeCell ref="PNQ32:PNV32"/>
    <mergeCell ref="PNW32:POB32"/>
    <mergeCell ref="POC32:POH32"/>
    <mergeCell ref="POI32:PON32"/>
    <mergeCell ref="POO32:POT32"/>
    <mergeCell ref="PMM32:PMR32"/>
    <mergeCell ref="PMS32:PMX32"/>
    <mergeCell ref="PMY32:PND32"/>
    <mergeCell ref="PNE32:PNJ32"/>
    <mergeCell ref="PNK32:PNP32"/>
    <mergeCell ref="PLI32:PLN32"/>
    <mergeCell ref="PLO32:PLT32"/>
    <mergeCell ref="PLU32:PLZ32"/>
    <mergeCell ref="PMA32:PMF32"/>
    <mergeCell ref="PMG32:PML32"/>
    <mergeCell ref="PKE32:PKJ32"/>
    <mergeCell ref="PKK32:PKP32"/>
    <mergeCell ref="PKQ32:PKV32"/>
    <mergeCell ref="PKW32:PLB32"/>
    <mergeCell ref="PLC32:PLH32"/>
    <mergeCell ref="PJA32:PJF32"/>
    <mergeCell ref="PJG32:PJL32"/>
    <mergeCell ref="PJM32:PJR32"/>
    <mergeCell ref="PJS32:PJX32"/>
    <mergeCell ref="PJY32:PKD32"/>
    <mergeCell ref="PHW32:PIB32"/>
    <mergeCell ref="PIC32:PIH32"/>
    <mergeCell ref="PII32:PIN32"/>
    <mergeCell ref="PIO32:PIT32"/>
    <mergeCell ref="PIU32:PIZ32"/>
    <mergeCell ref="PGS32:PGX32"/>
    <mergeCell ref="PGY32:PHD32"/>
    <mergeCell ref="PHE32:PHJ32"/>
    <mergeCell ref="PHK32:PHP32"/>
    <mergeCell ref="PHQ32:PHV32"/>
    <mergeCell ref="PFO32:PFT32"/>
    <mergeCell ref="PFU32:PFZ32"/>
    <mergeCell ref="PGA32:PGF32"/>
    <mergeCell ref="PGG32:PGL32"/>
    <mergeCell ref="PGM32:PGR32"/>
    <mergeCell ref="PEK32:PEP32"/>
    <mergeCell ref="PEQ32:PEV32"/>
    <mergeCell ref="PEW32:PFB32"/>
    <mergeCell ref="PFC32:PFH32"/>
    <mergeCell ref="PFI32:PFN32"/>
    <mergeCell ref="PDG32:PDL32"/>
    <mergeCell ref="PDM32:PDR32"/>
    <mergeCell ref="PDS32:PDX32"/>
    <mergeCell ref="PDY32:PED32"/>
    <mergeCell ref="PEE32:PEJ32"/>
    <mergeCell ref="PCC32:PCH32"/>
    <mergeCell ref="PCI32:PCN32"/>
    <mergeCell ref="PCO32:PCT32"/>
    <mergeCell ref="PCU32:PCZ32"/>
    <mergeCell ref="PDA32:PDF32"/>
    <mergeCell ref="PAY32:PBD32"/>
    <mergeCell ref="PBE32:PBJ32"/>
    <mergeCell ref="PBK32:PBP32"/>
    <mergeCell ref="PBQ32:PBV32"/>
    <mergeCell ref="PBW32:PCB32"/>
    <mergeCell ref="OZU32:OZZ32"/>
    <mergeCell ref="PAA32:PAF32"/>
    <mergeCell ref="PAG32:PAL32"/>
    <mergeCell ref="PAM32:PAR32"/>
    <mergeCell ref="PAS32:PAX32"/>
    <mergeCell ref="OYQ32:OYV32"/>
    <mergeCell ref="OYW32:OZB32"/>
    <mergeCell ref="OZC32:OZH32"/>
    <mergeCell ref="OZI32:OZN32"/>
    <mergeCell ref="OZO32:OZT32"/>
    <mergeCell ref="OXM32:OXR32"/>
    <mergeCell ref="OXS32:OXX32"/>
    <mergeCell ref="OXY32:OYD32"/>
    <mergeCell ref="OYE32:OYJ32"/>
    <mergeCell ref="OYK32:OYP32"/>
    <mergeCell ref="OWI32:OWN32"/>
    <mergeCell ref="OWO32:OWT32"/>
    <mergeCell ref="OWU32:OWZ32"/>
    <mergeCell ref="OXA32:OXF32"/>
    <mergeCell ref="OXG32:OXL32"/>
    <mergeCell ref="OVE32:OVJ32"/>
    <mergeCell ref="OVK32:OVP32"/>
    <mergeCell ref="OVQ32:OVV32"/>
    <mergeCell ref="OVW32:OWB32"/>
    <mergeCell ref="OWC32:OWH32"/>
    <mergeCell ref="OUA32:OUF32"/>
    <mergeCell ref="OUG32:OUL32"/>
    <mergeCell ref="OUM32:OUR32"/>
    <mergeCell ref="OUS32:OUX32"/>
    <mergeCell ref="OUY32:OVD32"/>
    <mergeCell ref="OSW32:OTB32"/>
    <mergeCell ref="OTC32:OTH32"/>
    <mergeCell ref="OTI32:OTN32"/>
    <mergeCell ref="OTO32:OTT32"/>
    <mergeCell ref="OTU32:OTZ32"/>
    <mergeCell ref="ORS32:ORX32"/>
    <mergeCell ref="ORY32:OSD32"/>
    <mergeCell ref="OSE32:OSJ32"/>
    <mergeCell ref="OSK32:OSP32"/>
    <mergeCell ref="OSQ32:OSV32"/>
    <mergeCell ref="OQO32:OQT32"/>
    <mergeCell ref="OQU32:OQZ32"/>
    <mergeCell ref="ORA32:ORF32"/>
    <mergeCell ref="ORG32:ORL32"/>
    <mergeCell ref="ORM32:ORR32"/>
    <mergeCell ref="OPK32:OPP32"/>
    <mergeCell ref="OPQ32:OPV32"/>
    <mergeCell ref="OPW32:OQB32"/>
    <mergeCell ref="OQC32:OQH32"/>
    <mergeCell ref="OQI32:OQN32"/>
    <mergeCell ref="OOG32:OOL32"/>
    <mergeCell ref="OOM32:OOR32"/>
    <mergeCell ref="OOS32:OOX32"/>
    <mergeCell ref="OOY32:OPD32"/>
    <mergeCell ref="OPE32:OPJ32"/>
    <mergeCell ref="ONC32:ONH32"/>
    <mergeCell ref="ONI32:ONN32"/>
    <mergeCell ref="ONO32:ONT32"/>
    <mergeCell ref="ONU32:ONZ32"/>
    <mergeCell ref="OOA32:OOF32"/>
    <mergeCell ref="OLY32:OMD32"/>
    <mergeCell ref="OME32:OMJ32"/>
    <mergeCell ref="OMK32:OMP32"/>
    <mergeCell ref="OMQ32:OMV32"/>
    <mergeCell ref="OMW32:ONB32"/>
    <mergeCell ref="OKU32:OKZ32"/>
    <mergeCell ref="OLA32:OLF32"/>
    <mergeCell ref="OLG32:OLL32"/>
    <mergeCell ref="OLM32:OLR32"/>
    <mergeCell ref="OLS32:OLX32"/>
    <mergeCell ref="OJQ32:OJV32"/>
    <mergeCell ref="OJW32:OKB32"/>
    <mergeCell ref="OKC32:OKH32"/>
    <mergeCell ref="OKI32:OKN32"/>
    <mergeCell ref="OKO32:OKT32"/>
    <mergeCell ref="OIM32:OIR32"/>
    <mergeCell ref="OIS32:OIX32"/>
    <mergeCell ref="OIY32:OJD32"/>
    <mergeCell ref="OJE32:OJJ32"/>
    <mergeCell ref="OJK32:OJP32"/>
    <mergeCell ref="OHI32:OHN32"/>
    <mergeCell ref="OHO32:OHT32"/>
    <mergeCell ref="OHU32:OHZ32"/>
    <mergeCell ref="OIA32:OIF32"/>
    <mergeCell ref="OIG32:OIL32"/>
    <mergeCell ref="OGE32:OGJ32"/>
    <mergeCell ref="OGK32:OGP32"/>
    <mergeCell ref="OGQ32:OGV32"/>
    <mergeCell ref="OGW32:OHB32"/>
    <mergeCell ref="OHC32:OHH32"/>
    <mergeCell ref="OFA32:OFF32"/>
    <mergeCell ref="OFG32:OFL32"/>
    <mergeCell ref="OFM32:OFR32"/>
    <mergeCell ref="OFS32:OFX32"/>
    <mergeCell ref="OFY32:OGD32"/>
    <mergeCell ref="ODW32:OEB32"/>
    <mergeCell ref="OEC32:OEH32"/>
    <mergeCell ref="OEI32:OEN32"/>
    <mergeCell ref="OEO32:OET32"/>
    <mergeCell ref="OEU32:OEZ32"/>
    <mergeCell ref="OCS32:OCX32"/>
    <mergeCell ref="OCY32:ODD32"/>
    <mergeCell ref="ODE32:ODJ32"/>
    <mergeCell ref="ODK32:ODP32"/>
    <mergeCell ref="ODQ32:ODV32"/>
    <mergeCell ref="OBO32:OBT32"/>
    <mergeCell ref="OBU32:OBZ32"/>
    <mergeCell ref="OCA32:OCF32"/>
    <mergeCell ref="OCG32:OCL32"/>
    <mergeCell ref="OCM32:OCR32"/>
    <mergeCell ref="OAK32:OAP32"/>
    <mergeCell ref="OAQ32:OAV32"/>
    <mergeCell ref="OAW32:OBB32"/>
    <mergeCell ref="OBC32:OBH32"/>
    <mergeCell ref="OBI32:OBN32"/>
    <mergeCell ref="NZG32:NZL32"/>
    <mergeCell ref="NZM32:NZR32"/>
    <mergeCell ref="NZS32:NZX32"/>
    <mergeCell ref="NZY32:OAD32"/>
    <mergeCell ref="OAE32:OAJ32"/>
    <mergeCell ref="NYC32:NYH32"/>
    <mergeCell ref="NYI32:NYN32"/>
    <mergeCell ref="NYO32:NYT32"/>
    <mergeCell ref="NYU32:NYZ32"/>
    <mergeCell ref="NZA32:NZF32"/>
    <mergeCell ref="NWY32:NXD32"/>
    <mergeCell ref="NXE32:NXJ32"/>
    <mergeCell ref="NXK32:NXP32"/>
    <mergeCell ref="NXQ32:NXV32"/>
    <mergeCell ref="NXW32:NYB32"/>
    <mergeCell ref="NVU32:NVZ32"/>
    <mergeCell ref="NWA32:NWF32"/>
    <mergeCell ref="NWG32:NWL32"/>
    <mergeCell ref="NWM32:NWR32"/>
    <mergeCell ref="NWS32:NWX32"/>
    <mergeCell ref="NUQ32:NUV32"/>
    <mergeCell ref="NUW32:NVB32"/>
    <mergeCell ref="NVC32:NVH32"/>
    <mergeCell ref="NVI32:NVN32"/>
    <mergeCell ref="NVO32:NVT32"/>
    <mergeCell ref="NTM32:NTR32"/>
    <mergeCell ref="NTS32:NTX32"/>
    <mergeCell ref="NTY32:NUD32"/>
    <mergeCell ref="NUE32:NUJ32"/>
    <mergeCell ref="NUK32:NUP32"/>
    <mergeCell ref="NSI32:NSN32"/>
    <mergeCell ref="NSO32:NST32"/>
    <mergeCell ref="NSU32:NSZ32"/>
    <mergeCell ref="NTA32:NTF32"/>
    <mergeCell ref="NTG32:NTL32"/>
    <mergeCell ref="NRE32:NRJ32"/>
    <mergeCell ref="NRK32:NRP32"/>
    <mergeCell ref="NRQ32:NRV32"/>
    <mergeCell ref="NRW32:NSB32"/>
    <mergeCell ref="NSC32:NSH32"/>
    <mergeCell ref="NQA32:NQF32"/>
    <mergeCell ref="NQG32:NQL32"/>
    <mergeCell ref="NQM32:NQR32"/>
    <mergeCell ref="NQS32:NQX32"/>
    <mergeCell ref="NQY32:NRD32"/>
    <mergeCell ref="NOW32:NPB32"/>
    <mergeCell ref="NPC32:NPH32"/>
    <mergeCell ref="NPI32:NPN32"/>
    <mergeCell ref="NPO32:NPT32"/>
    <mergeCell ref="NPU32:NPZ32"/>
    <mergeCell ref="NNS32:NNX32"/>
    <mergeCell ref="NNY32:NOD32"/>
    <mergeCell ref="NOE32:NOJ32"/>
    <mergeCell ref="NOK32:NOP32"/>
    <mergeCell ref="NOQ32:NOV32"/>
    <mergeCell ref="NMO32:NMT32"/>
    <mergeCell ref="NMU32:NMZ32"/>
    <mergeCell ref="NNA32:NNF32"/>
    <mergeCell ref="NNG32:NNL32"/>
    <mergeCell ref="NNM32:NNR32"/>
    <mergeCell ref="NLK32:NLP32"/>
    <mergeCell ref="NLQ32:NLV32"/>
    <mergeCell ref="NLW32:NMB32"/>
    <mergeCell ref="NMC32:NMH32"/>
    <mergeCell ref="NMI32:NMN32"/>
    <mergeCell ref="NKG32:NKL32"/>
    <mergeCell ref="NKM32:NKR32"/>
    <mergeCell ref="NKS32:NKX32"/>
    <mergeCell ref="NKY32:NLD32"/>
    <mergeCell ref="NLE32:NLJ32"/>
    <mergeCell ref="NJC32:NJH32"/>
    <mergeCell ref="NJI32:NJN32"/>
    <mergeCell ref="NJO32:NJT32"/>
    <mergeCell ref="NJU32:NJZ32"/>
    <mergeCell ref="NKA32:NKF32"/>
    <mergeCell ref="NHY32:NID32"/>
    <mergeCell ref="NIE32:NIJ32"/>
    <mergeCell ref="NIK32:NIP32"/>
    <mergeCell ref="NIQ32:NIV32"/>
    <mergeCell ref="NIW32:NJB32"/>
    <mergeCell ref="NGU32:NGZ32"/>
    <mergeCell ref="NHA32:NHF32"/>
    <mergeCell ref="NHG32:NHL32"/>
    <mergeCell ref="NHM32:NHR32"/>
    <mergeCell ref="NHS32:NHX32"/>
    <mergeCell ref="NFQ32:NFV32"/>
    <mergeCell ref="NFW32:NGB32"/>
    <mergeCell ref="NGC32:NGH32"/>
    <mergeCell ref="NGI32:NGN32"/>
    <mergeCell ref="NGO32:NGT32"/>
    <mergeCell ref="NEM32:NER32"/>
    <mergeCell ref="NES32:NEX32"/>
    <mergeCell ref="NEY32:NFD32"/>
    <mergeCell ref="NFE32:NFJ32"/>
    <mergeCell ref="NFK32:NFP32"/>
    <mergeCell ref="NDI32:NDN32"/>
    <mergeCell ref="NDO32:NDT32"/>
    <mergeCell ref="NDU32:NDZ32"/>
    <mergeCell ref="NEA32:NEF32"/>
    <mergeCell ref="NEG32:NEL32"/>
    <mergeCell ref="NCE32:NCJ32"/>
    <mergeCell ref="NCK32:NCP32"/>
    <mergeCell ref="NCQ32:NCV32"/>
    <mergeCell ref="NCW32:NDB32"/>
    <mergeCell ref="NDC32:NDH32"/>
    <mergeCell ref="NBA32:NBF32"/>
    <mergeCell ref="NBG32:NBL32"/>
    <mergeCell ref="NBM32:NBR32"/>
    <mergeCell ref="NBS32:NBX32"/>
    <mergeCell ref="NBY32:NCD32"/>
    <mergeCell ref="MZW32:NAB32"/>
    <mergeCell ref="NAC32:NAH32"/>
    <mergeCell ref="NAI32:NAN32"/>
    <mergeCell ref="NAO32:NAT32"/>
    <mergeCell ref="NAU32:NAZ32"/>
    <mergeCell ref="MYS32:MYX32"/>
    <mergeCell ref="MYY32:MZD32"/>
    <mergeCell ref="MZE32:MZJ32"/>
    <mergeCell ref="MZK32:MZP32"/>
    <mergeCell ref="MZQ32:MZV32"/>
    <mergeCell ref="MXO32:MXT32"/>
    <mergeCell ref="MXU32:MXZ32"/>
    <mergeCell ref="MYA32:MYF32"/>
    <mergeCell ref="MYG32:MYL32"/>
    <mergeCell ref="MYM32:MYR32"/>
    <mergeCell ref="MWK32:MWP32"/>
    <mergeCell ref="MWQ32:MWV32"/>
    <mergeCell ref="MWW32:MXB32"/>
    <mergeCell ref="MXC32:MXH32"/>
    <mergeCell ref="MXI32:MXN32"/>
    <mergeCell ref="MVG32:MVL32"/>
    <mergeCell ref="MVM32:MVR32"/>
    <mergeCell ref="MVS32:MVX32"/>
    <mergeCell ref="MVY32:MWD32"/>
    <mergeCell ref="MWE32:MWJ32"/>
    <mergeCell ref="MUC32:MUH32"/>
    <mergeCell ref="MUI32:MUN32"/>
    <mergeCell ref="MUO32:MUT32"/>
    <mergeCell ref="MUU32:MUZ32"/>
    <mergeCell ref="MVA32:MVF32"/>
    <mergeCell ref="MSY32:MTD32"/>
    <mergeCell ref="MTE32:MTJ32"/>
    <mergeCell ref="MTK32:MTP32"/>
    <mergeCell ref="MTQ32:MTV32"/>
    <mergeCell ref="MTW32:MUB32"/>
    <mergeCell ref="MRU32:MRZ32"/>
    <mergeCell ref="MSA32:MSF32"/>
    <mergeCell ref="MSG32:MSL32"/>
    <mergeCell ref="MSM32:MSR32"/>
    <mergeCell ref="MSS32:MSX32"/>
    <mergeCell ref="MQQ32:MQV32"/>
    <mergeCell ref="MQW32:MRB32"/>
    <mergeCell ref="MRC32:MRH32"/>
    <mergeCell ref="MRI32:MRN32"/>
    <mergeCell ref="MRO32:MRT32"/>
    <mergeCell ref="MPM32:MPR32"/>
    <mergeCell ref="MPS32:MPX32"/>
    <mergeCell ref="MPY32:MQD32"/>
    <mergeCell ref="MQE32:MQJ32"/>
    <mergeCell ref="MQK32:MQP32"/>
    <mergeCell ref="MOI32:MON32"/>
    <mergeCell ref="MOO32:MOT32"/>
    <mergeCell ref="MOU32:MOZ32"/>
    <mergeCell ref="MPA32:MPF32"/>
    <mergeCell ref="MPG32:MPL32"/>
    <mergeCell ref="MNE32:MNJ32"/>
    <mergeCell ref="MNK32:MNP32"/>
    <mergeCell ref="MNQ32:MNV32"/>
    <mergeCell ref="MNW32:MOB32"/>
    <mergeCell ref="MOC32:MOH32"/>
    <mergeCell ref="MMA32:MMF32"/>
    <mergeCell ref="MMG32:MML32"/>
    <mergeCell ref="MMM32:MMR32"/>
    <mergeCell ref="MMS32:MMX32"/>
    <mergeCell ref="MMY32:MND32"/>
    <mergeCell ref="MKW32:MLB32"/>
    <mergeCell ref="MLC32:MLH32"/>
    <mergeCell ref="MLI32:MLN32"/>
    <mergeCell ref="MLO32:MLT32"/>
    <mergeCell ref="MLU32:MLZ32"/>
    <mergeCell ref="MJS32:MJX32"/>
    <mergeCell ref="MJY32:MKD32"/>
    <mergeCell ref="MKE32:MKJ32"/>
    <mergeCell ref="MKK32:MKP32"/>
    <mergeCell ref="MKQ32:MKV32"/>
    <mergeCell ref="MIO32:MIT32"/>
    <mergeCell ref="MIU32:MIZ32"/>
    <mergeCell ref="MJA32:MJF32"/>
    <mergeCell ref="MJG32:MJL32"/>
    <mergeCell ref="MJM32:MJR32"/>
    <mergeCell ref="MHK32:MHP32"/>
    <mergeCell ref="MHQ32:MHV32"/>
    <mergeCell ref="MHW32:MIB32"/>
    <mergeCell ref="MIC32:MIH32"/>
    <mergeCell ref="MII32:MIN32"/>
    <mergeCell ref="MGG32:MGL32"/>
    <mergeCell ref="MGM32:MGR32"/>
    <mergeCell ref="MGS32:MGX32"/>
    <mergeCell ref="MGY32:MHD32"/>
    <mergeCell ref="MHE32:MHJ32"/>
    <mergeCell ref="MFC32:MFH32"/>
    <mergeCell ref="MFI32:MFN32"/>
    <mergeCell ref="MFO32:MFT32"/>
    <mergeCell ref="MFU32:MFZ32"/>
    <mergeCell ref="MGA32:MGF32"/>
    <mergeCell ref="MDY32:MED32"/>
    <mergeCell ref="MEE32:MEJ32"/>
    <mergeCell ref="MEK32:MEP32"/>
    <mergeCell ref="MEQ32:MEV32"/>
    <mergeCell ref="MEW32:MFB32"/>
    <mergeCell ref="MCU32:MCZ32"/>
    <mergeCell ref="MDA32:MDF32"/>
    <mergeCell ref="MDG32:MDL32"/>
    <mergeCell ref="MDM32:MDR32"/>
    <mergeCell ref="MDS32:MDX32"/>
    <mergeCell ref="MBQ32:MBV32"/>
    <mergeCell ref="MBW32:MCB32"/>
    <mergeCell ref="MCC32:MCH32"/>
    <mergeCell ref="MCI32:MCN32"/>
    <mergeCell ref="MCO32:MCT32"/>
    <mergeCell ref="MAM32:MAR32"/>
    <mergeCell ref="MAS32:MAX32"/>
    <mergeCell ref="MAY32:MBD32"/>
    <mergeCell ref="MBE32:MBJ32"/>
    <mergeCell ref="MBK32:MBP32"/>
    <mergeCell ref="LZI32:LZN32"/>
    <mergeCell ref="LZO32:LZT32"/>
    <mergeCell ref="LZU32:LZZ32"/>
    <mergeCell ref="MAA32:MAF32"/>
    <mergeCell ref="MAG32:MAL32"/>
    <mergeCell ref="LYE32:LYJ32"/>
    <mergeCell ref="LYK32:LYP32"/>
    <mergeCell ref="LYQ32:LYV32"/>
    <mergeCell ref="LYW32:LZB32"/>
    <mergeCell ref="LZC32:LZH32"/>
    <mergeCell ref="LXA32:LXF32"/>
    <mergeCell ref="LXG32:LXL32"/>
    <mergeCell ref="LXM32:LXR32"/>
    <mergeCell ref="LXS32:LXX32"/>
    <mergeCell ref="LXY32:LYD32"/>
    <mergeCell ref="LVW32:LWB32"/>
    <mergeCell ref="LWC32:LWH32"/>
    <mergeCell ref="LWI32:LWN32"/>
    <mergeCell ref="LWO32:LWT32"/>
    <mergeCell ref="LWU32:LWZ32"/>
    <mergeCell ref="LUS32:LUX32"/>
    <mergeCell ref="LUY32:LVD32"/>
    <mergeCell ref="LVE32:LVJ32"/>
    <mergeCell ref="LVK32:LVP32"/>
    <mergeCell ref="LVQ32:LVV32"/>
    <mergeCell ref="LTO32:LTT32"/>
    <mergeCell ref="LTU32:LTZ32"/>
    <mergeCell ref="LUA32:LUF32"/>
    <mergeCell ref="LUG32:LUL32"/>
    <mergeCell ref="LUM32:LUR32"/>
    <mergeCell ref="LSK32:LSP32"/>
    <mergeCell ref="LSQ32:LSV32"/>
    <mergeCell ref="LSW32:LTB32"/>
    <mergeCell ref="LTC32:LTH32"/>
    <mergeCell ref="LTI32:LTN32"/>
    <mergeCell ref="LRG32:LRL32"/>
    <mergeCell ref="LRM32:LRR32"/>
    <mergeCell ref="LRS32:LRX32"/>
    <mergeCell ref="LRY32:LSD32"/>
    <mergeCell ref="LSE32:LSJ32"/>
    <mergeCell ref="LQC32:LQH32"/>
    <mergeCell ref="LQI32:LQN32"/>
    <mergeCell ref="LQO32:LQT32"/>
    <mergeCell ref="LQU32:LQZ32"/>
    <mergeCell ref="LRA32:LRF32"/>
    <mergeCell ref="LOY32:LPD32"/>
    <mergeCell ref="LPE32:LPJ32"/>
    <mergeCell ref="LPK32:LPP32"/>
    <mergeCell ref="LPQ32:LPV32"/>
    <mergeCell ref="LPW32:LQB32"/>
    <mergeCell ref="LNU32:LNZ32"/>
    <mergeCell ref="LOA32:LOF32"/>
    <mergeCell ref="LOG32:LOL32"/>
    <mergeCell ref="LOM32:LOR32"/>
    <mergeCell ref="LOS32:LOX32"/>
    <mergeCell ref="LMQ32:LMV32"/>
    <mergeCell ref="LMW32:LNB32"/>
    <mergeCell ref="LNC32:LNH32"/>
    <mergeCell ref="LNI32:LNN32"/>
    <mergeCell ref="LNO32:LNT32"/>
    <mergeCell ref="LLM32:LLR32"/>
    <mergeCell ref="LLS32:LLX32"/>
    <mergeCell ref="LLY32:LMD32"/>
    <mergeCell ref="LME32:LMJ32"/>
    <mergeCell ref="LMK32:LMP32"/>
    <mergeCell ref="LKI32:LKN32"/>
    <mergeCell ref="LKO32:LKT32"/>
    <mergeCell ref="LKU32:LKZ32"/>
    <mergeCell ref="LLA32:LLF32"/>
    <mergeCell ref="LLG32:LLL32"/>
    <mergeCell ref="LJE32:LJJ32"/>
    <mergeCell ref="LJK32:LJP32"/>
    <mergeCell ref="LJQ32:LJV32"/>
    <mergeCell ref="LJW32:LKB32"/>
    <mergeCell ref="LKC32:LKH32"/>
    <mergeCell ref="LIA32:LIF32"/>
    <mergeCell ref="LIG32:LIL32"/>
    <mergeCell ref="LIM32:LIR32"/>
    <mergeCell ref="LIS32:LIX32"/>
    <mergeCell ref="LIY32:LJD32"/>
    <mergeCell ref="LGW32:LHB32"/>
    <mergeCell ref="LHC32:LHH32"/>
    <mergeCell ref="LHI32:LHN32"/>
    <mergeCell ref="LHO32:LHT32"/>
    <mergeCell ref="LHU32:LHZ32"/>
    <mergeCell ref="LFS32:LFX32"/>
    <mergeCell ref="LFY32:LGD32"/>
    <mergeCell ref="LGE32:LGJ32"/>
    <mergeCell ref="LGK32:LGP32"/>
    <mergeCell ref="LGQ32:LGV32"/>
    <mergeCell ref="LEO32:LET32"/>
    <mergeCell ref="LEU32:LEZ32"/>
    <mergeCell ref="LFA32:LFF32"/>
    <mergeCell ref="LFG32:LFL32"/>
    <mergeCell ref="LFM32:LFR32"/>
    <mergeCell ref="LDK32:LDP32"/>
    <mergeCell ref="LDQ32:LDV32"/>
    <mergeCell ref="LDW32:LEB32"/>
    <mergeCell ref="LEC32:LEH32"/>
    <mergeCell ref="LEI32:LEN32"/>
    <mergeCell ref="LCG32:LCL32"/>
    <mergeCell ref="LCM32:LCR32"/>
    <mergeCell ref="LCS32:LCX32"/>
    <mergeCell ref="LCY32:LDD32"/>
    <mergeCell ref="LDE32:LDJ32"/>
    <mergeCell ref="LBC32:LBH32"/>
    <mergeCell ref="LBI32:LBN32"/>
    <mergeCell ref="LBO32:LBT32"/>
    <mergeCell ref="LBU32:LBZ32"/>
    <mergeCell ref="LCA32:LCF32"/>
    <mergeCell ref="KZY32:LAD32"/>
    <mergeCell ref="LAE32:LAJ32"/>
    <mergeCell ref="LAK32:LAP32"/>
    <mergeCell ref="LAQ32:LAV32"/>
    <mergeCell ref="LAW32:LBB32"/>
    <mergeCell ref="KYU32:KYZ32"/>
    <mergeCell ref="KZA32:KZF32"/>
    <mergeCell ref="KZG32:KZL32"/>
    <mergeCell ref="KZM32:KZR32"/>
    <mergeCell ref="KZS32:KZX32"/>
    <mergeCell ref="KXQ32:KXV32"/>
    <mergeCell ref="KXW32:KYB32"/>
    <mergeCell ref="KYC32:KYH32"/>
    <mergeCell ref="KYI32:KYN32"/>
    <mergeCell ref="KYO32:KYT32"/>
    <mergeCell ref="KWM32:KWR32"/>
    <mergeCell ref="KWS32:KWX32"/>
    <mergeCell ref="KWY32:KXD32"/>
    <mergeCell ref="KXE32:KXJ32"/>
    <mergeCell ref="KXK32:KXP32"/>
    <mergeCell ref="KVI32:KVN32"/>
    <mergeCell ref="KVO32:KVT32"/>
    <mergeCell ref="KVU32:KVZ32"/>
    <mergeCell ref="KWA32:KWF32"/>
    <mergeCell ref="KWG32:KWL32"/>
    <mergeCell ref="KUE32:KUJ32"/>
    <mergeCell ref="KUK32:KUP32"/>
    <mergeCell ref="KUQ32:KUV32"/>
    <mergeCell ref="KUW32:KVB32"/>
    <mergeCell ref="KVC32:KVH32"/>
    <mergeCell ref="KTA32:KTF32"/>
    <mergeCell ref="KTG32:KTL32"/>
    <mergeCell ref="KTM32:KTR32"/>
    <mergeCell ref="KTS32:KTX32"/>
    <mergeCell ref="KTY32:KUD32"/>
    <mergeCell ref="KRW32:KSB32"/>
    <mergeCell ref="KSC32:KSH32"/>
    <mergeCell ref="KSI32:KSN32"/>
    <mergeCell ref="KSO32:KST32"/>
    <mergeCell ref="KSU32:KSZ32"/>
    <mergeCell ref="KQS32:KQX32"/>
    <mergeCell ref="KQY32:KRD32"/>
    <mergeCell ref="KRE32:KRJ32"/>
    <mergeCell ref="KRK32:KRP32"/>
    <mergeCell ref="KRQ32:KRV32"/>
    <mergeCell ref="KPO32:KPT32"/>
    <mergeCell ref="KPU32:KPZ32"/>
    <mergeCell ref="KQA32:KQF32"/>
    <mergeCell ref="KQG32:KQL32"/>
    <mergeCell ref="KQM32:KQR32"/>
    <mergeCell ref="KOK32:KOP32"/>
    <mergeCell ref="KOQ32:KOV32"/>
    <mergeCell ref="KOW32:KPB32"/>
    <mergeCell ref="KPC32:KPH32"/>
    <mergeCell ref="KPI32:KPN32"/>
    <mergeCell ref="KNG32:KNL32"/>
    <mergeCell ref="KNM32:KNR32"/>
    <mergeCell ref="KNS32:KNX32"/>
    <mergeCell ref="KNY32:KOD32"/>
    <mergeCell ref="KOE32:KOJ32"/>
    <mergeCell ref="KMC32:KMH32"/>
    <mergeCell ref="KMI32:KMN32"/>
    <mergeCell ref="KMO32:KMT32"/>
    <mergeCell ref="KMU32:KMZ32"/>
    <mergeCell ref="KNA32:KNF32"/>
    <mergeCell ref="KKY32:KLD32"/>
    <mergeCell ref="KLE32:KLJ32"/>
    <mergeCell ref="KLK32:KLP32"/>
    <mergeCell ref="KLQ32:KLV32"/>
    <mergeCell ref="KLW32:KMB32"/>
    <mergeCell ref="KJU32:KJZ32"/>
    <mergeCell ref="KKA32:KKF32"/>
    <mergeCell ref="KKG32:KKL32"/>
    <mergeCell ref="KKM32:KKR32"/>
    <mergeCell ref="KKS32:KKX32"/>
    <mergeCell ref="KIQ32:KIV32"/>
    <mergeCell ref="KIW32:KJB32"/>
    <mergeCell ref="KJC32:KJH32"/>
    <mergeCell ref="KJI32:KJN32"/>
    <mergeCell ref="KJO32:KJT32"/>
    <mergeCell ref="KHM32:KHR32"/>
    <mergeCell ref="KHS32:KHX32"/>
    <mergeCell ref="KHY32:KID32"/>
    <mergeCell ref="KIE32:KIJ32"/>
    <mergeCell ref="KIK32:KIP32"/>
    <mergeCell ref="KGI32:KGN32"/>
    <mergeCell ref="KGO32:KGT32"/>
    <mergeCell ref="KGU32:KGZ32"/>
    <mergeCell ref="KHA32:KHF32"/>
    <mergeCell ref="KHG32:KHL32"/>
    <mergeCell ref="KFE32:KFJ32"/>
    <mergeCell ref="KFK32:KFP32"/>
    <mergeCell ref="KFQ32:KFV32"/>
    <mergeCell ref="KFW32:KGB32"/>
    <mergeCell ref="KGC32:KGH32"/>
    <mergeCell ref="KEA32:KEF32"/>
    <mergeCell ref="KEG32:KEL32"/>
    <mergeCell ref="KEM32:KER32"/>
    <mergeCell ref="KES32:KEX32"/>
    <mergeCell ref="KEY32:KFD32"/>
    <mergeCell ref="KCW32:KDB32"/>
    <mergeCell ref="KDC32:KDH32"/>
    <mergeCell ref="KDI32:KDN32"/>
    <mergeCell ref="KDO32:KDT32"/>
    <mergeCell ref="KDU32:KDZ32"/>
    <mergeCell ref="KBS32:KBX32"/>
    <mergeCell ref="KBY32:KCD32"/>
    <mergeCell ref="KCE32:KCJ32"/>
    <mergeCell ref="KCK32:KCP32"/>
    <mergeCell ref="KCQ32:KCV32"/>
    <mergeCell ref="KAO32:KAT32"/>
    <mergeCell ref="KAU32:KAZ32"/>
    <mergeCell ref="KBA32:KBF32"/>
    <mergeCell ref="KBG32:KBL32"/>
    <mergeCell ref="KBM32:KBR32"/>
    <mergeCell ref="JZK32:JZP32"/>
    <mergeCell ref="JZQ32:JZV32"/>
    <mergeCell ref="JZW32:KAB32"/>
    <mergeCell ref="KAC32:KAH32"/>
    <mergeCell ref="KAI32:KAN32"/>
    <mergeCell ref="JYG32:JYL32"/>
    <mergeCell ref="JYM32:JYR32"/>
    <mergeCell ref="JYS32:JYX32"/>
    <mergeCell ref="JYY32:JZD32"/>
    <mergeCell ref="JZE32:JZJ32"/>
    <mergeCell ref="JXC32:JXH32"/>
    <mergeCell ref="JXI32:JXN32"/>
    <mergeCell ref="JXO32:JXT32"/>
    <mergeCell ref="JXU32:JXZ32"/>
    <mergeCell ref="JYA32:JYF32"/>
    <mergeCell ref="JVY32:JWD32"/>
    <mergeCell ref="JWE32:JWJ32"/>
    <mergeCell ref="JWK32:JWP32"/>
    <mergeCell ref="JWQ32:JWV32"/>
    <mergeCell ref="JWW32:JXB32"/>
    <mergeCell ref="JUU32:JUZ32"/>
    <mergeCell ref="JVA32:JVF32"/>
    <mergeCell ref="JVG32:JVL32"/>
    <mergeCell ref="JVM32:JVR32"/>
    <mergeCell ref="JVS32:JVX32"/>
    <mergeCell ref="JTQ32:JTV32"/>
    <mergeCell ref="JTW32:JUB32"/>
    <mergeCell ref="JUC32:JUH32"/>
    <mergeCell ref="JUI32:JUN32"/>
    <mergeCell ref="JUO32:JUT32"/>
    <mergeCell ref="JSM32:JSR32"/>
    <mergeCell ref="JSS32:JSX32"/>
    <mergeCell ref="JSY32:JTD32"/>
    <mergeCell ref="JTE32:JTJ32"/>
    <mergeCell ref="JTK32:JTP32"/>
    <mergeCell ref="JRI32:JRN32"/>
    <mergeCell ref="JRO32:JRT32"/>
    <mergeCell ref="JRU32:JRZ32"/>
    <mergeCell ref="JSA32:JSF32"/>
    <mergeCell ref="JSG32:JSL32"/>
    <mergeCell ref="JQE32:JQJ32"/>
    <mergeCell ref="JQK32:JQP32"/>
    <mergeCell ref="JQQ32:JQV32"/>
    <mergeCell ref="JQW32:JRB32"/>
    <mergeCell ref="JRC32:JRH32"/>
    <mergeCell ref="JPA32:JPF32"/>
    <mergeCell ref="JPG32:JPL32"/>
    <mergeCell ref="JPM32:JPR32"/>
    <mergeCell ref="JPS32:JPX32"/>
    <mergeCell ref="JPY32:JQD32"/>
    <mergeCell ref="JNW32:JOB32"/>
    <mergeCell ref="JOC32:JOH32"/>
    <mergeCell ref="JOI32:JON32"/>
    <mergeCell ref="JOO32:JOT32"/>
    <mergeCell ref="JOU32:JOZ32"/>
    <mergeCell ref="JMS32:JMX32"/>
    <mergeCell ref="JMY32:JND32"/>
    <mergeCell ref="JNE32:JNJ32"/>
    <mergeCell ref="JNK32:JNP32"/>
    <mergeCell ref="JNQ32:JNV32"/>
    <mergeCell ref="JLO32:JLT32"/>
    <mergeCell ref="JLU32:JLZ32"/>
    <mergeCell ref="JMA32:JMF32"/>
    <mergeCell ref="JMG32:JML32"/>
    <mergeCell ref="JMM32:JMR32"/>
    <mergeCell ref="JKK32:JKP32"/>
    <mergeCell ref="JKQ32:JKV32"/>
    <mergeCell ref="JKW32:JLB32"/>
    <mergeCell ref="JLC32:JLH32"/>
    <mergeCell ref="JLI32:JLN32"/>
    <mergeCell ref="JJG32:JJL32"/>
    <mergeCell ref="JJM32:JJR32"/>
    <mergeCell ref="JJS32:JJX32"/>
    <mergeCell ref="JJY32:JKD32"/>
    <mergeCell ref="JKE32:JKJ32"/>
    <mergeCell ref="JIC32:JIH32"/>
    <mergeCell ref="JII32:JIN32"/>
    <mergeCell ref="JIO32:JIT32"/>
    <mergeCell ref="JIU32:JIZ32"/>
    <mergeCell ref="JJA32:JJF32"/>
    <mergeCell ref="JGY32:JHD32"/>
    <mergeCell ref="JHE32:JHJ32"/>
    <mergeCell ref="JHK32:JHP32"/>
    <mergeCell ref="JHQ32:JHV32"/>
    <mergeCell ref="JHW32:JIB32"/>
    <mergeCell ref="JFU32:JFZ32"/>
    <mergeCell ref="JGA32:JGF32"/>
    <mergeCell ref="JGG32:JGL32"/>
    <mergeCell ref="JGM32:JGR32"/>
    <mergeCell ref="JGS32:JGX32"/>
    <mergeCell ref="JEQ32:JEV32"/>
    <mergeCell ref="JEW32:JFB32"/>
    <mergeCell ref="JFC32:JFH32"/>
    <mergeCell ref="JFI32:JFN32"/>
    <mergeCell ref="JFO32:JFT32"/>
    <mergeCell ref="JDM32:JDR32"/>
    <mergeCell ref="JDS32:JDX32"/>
    <mergeCell ref="JDY32:JED32"/>
    <mergeCell ref="JEE32:JEJ32"/>
    <mergeCell ref="JEK32:JEP32"/>
    <mergeCell ref="JCI32:JCN32"/>
    <mergeCell ref="JCO32:JCT32"/>
    <mergeCell ref="JCU32:JCZ32"/>
    <mergeCell ref="JDA32:JDF32"/>
    <mergeCell ref="JDG32:JDL32"/>
    <mergeCell ref="JBE32:JBJ32"/>
    <mergeCell ref="JBK32:JBP32"/>
    <mergeCell ref="JBQ32:JBV32"/>
    <mergeCell ref="JBW32:JCB32"/>
    <mergeCell ref="JCC32:JCH32"/>
    <mergeCell ref="JAA32:JAF32"/>
    <mergeCell ref="JAG32:JAL32"/>
    <mergeCell ref="JAM32:JAR32"/>
    <mergeCell ref="JAS32:JAX32"/>
    <mergeCell ref="JAY32:JBD32"/>
    <mergeCell ref="IYW32:IZB32"/>
    <mergeCell ref="IZC32:IZH32"/>
    <mergeCell ref="IZI32:IZN32"/>
    <mergeCell ref="IZO32:IZT32"/>
    <mergeCell ref="IZU32:IZZ32"/>
    <mergeCell ref="IXS32:IXX32"/>
    <mergeCell ref="IXY32:IYD32"/>
    <mergeCell ref="IYE32:IYJ32"/>
    <mergeCell ref="IYK32:IYP32"/>
    <mergeCell ref="IYQ32:IYV32"/>
    <mergeCell ref="IWO32:IWT32"/>
    <mergeCell ref="IWU32:IWZ32"/>
    <mergeCell ref="IXA32:IXF32"/>
    <mergeCell ref="IXG32:IXL32"/>
    <mergeCell ref="IXM32:IXR32"/>
    <mergeCell ref="IVK32:IVP32"/>
    <mergeCell ref="IVQ32:IVV32"/>
    <mergeCell ref="IVW32:IWB32"/>
    <mergeCell ref="IWC32:IWH32"/>
    <mergeCell ref="IWI32:IWN32"/>
    <mergeCell ref="IUG32:IUL32"/>
    <mergeCell ref="IUM32:IUR32"/>
    <mergeCell ref="IUS32:IUX32"/>
    <mergeCell ref="IUY32:IVD32"/>
    <mergeCell ref="IVE32:IVJ32"/>
    <mergeCell ref="ITC32:ITH32"/>
    <mergeCell ref="ITI32:ITN32"/>
    <mergeCell ref="ITO32:ITT32"/>
    <mergeCell ref="ITU32:ITZ32"/>
    <mergeCell ref="IUA32:IUF32"/>
    <mergeCell ref="IRY32:ISD32"/>
    <mergeCell ref="ISE32:ISJ32"/>
    <mergeCell ref="ISK32:ISP32"/>
    <mergeCell ref="ISQ32:ISV32"/>
    <mergeCell ref="ISW32:ITB32"/>
    <mergeCell ref="IQU32:IQZ32"/>
    <mergeCell ref="IRA32:IRF32"/>
    <mergeCell ref="IRG32:IRL32"/>
    <mergeCell ref="IRM32:IRR32"/>
    <mergeCell ref="IRS32:IRX32"/>
    <mergeCell ref="IPQ32:IPV32"/>
    <mergeCell ref="IPW32:IQB32"/>
    <mergeCell ref="IQC32:IQH32"/>
    <mergeCell ref="IQI32:IQN32"/>
    <mergeCell ref="IQO32:IQT32"/>
    <mergeCell ref="IOM32:IOR32"/>
    <mergeCell ref="IOS32:IOX32"/>
    <mergeCell ref="IOY32:IPD32"/>
    <mergeCell ref="IPE32:IPJ32"/>
    <mergeCell ref="IPK32:IPP32"/>
    <mergeCell ref="INI32:INN32"/>
    <mergeCell ref="INO32:INT32"/>
    <mergeCell ref="INU32:INZ32"/>
    <mergeCell ref="IOA32:IOF32"/>
    <mergeCell ref="IOG32:IOL32"/>
    <mergeCell ref="IME32:IMJ32"/>
    <mergeCell ref="IMK32:IMP32"/>
    <mergeCell ref="IMQ32:IMV32"/>
    <mergeCell ref="IMW32:INB32"/>
    <mergeCell ref="INC32:INH32"/>
    <mergeCell ref="ILA32:ILF32"/>
    <mergeCell ref="ILG32:ILL32"/>
    <mergeCell ref="ILM32:ILR32"/>
    <mergeCell ref="ILS32:ILX32"/>
    <mergeCell ref="ILY32:IMD32"/>
    <mergeCell ref="IJW32:IKB32"/>
    <mergeCell ref="IKC32:IKH32"/>
    <mergeCell ref="IKI32:IKN32"/>
    <mergeCell ref="IKO32:IKT32"/>
    <mergeCell ref="IKU32:IKZ32"/>
    <mergeCell ref="IIS32:IIX32"/>
    <mergeCell ref="IIY32:IJD32"/>
    <mergeCell ref="IJE32:IJJ32"/>
    <mergeCell ref="IJK32:IJP32"/>
    <mergeCell ref="IJQ32:IJV32"/>
    <mergeCell ref="IHO32:IHT32"/>
    <mergeCell ref="IHU32:IHZ32"/>
    <mergeCell ref="IIA32:IIF32"/>
    <mergeCell ref="IIG32:IIL32"/>
    <mergeCell ref="IIM32:IIR32"/>
    <mergeCell ref="IGK32:IGP32"/>
    <mergeCell ref="IGQ32:IGV32"/>
    <mergeCell ref="IGW32:IHB32"/>
    <mergeCell ref="IHC32:IHH32"/>
    <mergeCell ref="IHI32:IHN32"/>
    <mergeCell ref="IFG32:IFL32"/>
    <mergeCell ref="IFM32:IFR32"/>
    <mergeCell ref="IFS32:IFX32"/>
    <mergeCell ref="IFY32:IGD32"/>
    <mergeCell ref="IGE32:IGJ32"/>
    <mergeCell ref="IEC32:IEH32"/>
    <mergeCell ref="IEI32:IEN32"/>
    <mergeCell ref="IEO32:IET32"/>
    <mergeCell ref="IEU32:IEZ32"/>
    <mergeCell ref="IFA32:IFF32"/>
    <mergeCell ref="ICY32:IDD32"/>
    <mergeCell ref="IDE32:IDJ32"/>
    <mergeCell ref="IDK32:IDP32"/>
    <mergeCell ref="IDQ32:IDV32"/>
    <mergeCell ref="IDW32:IEB32"/>
    <mergeCell ref="IBU32:IBZ32"/>
    <mergeCell ref="ICA32:ICF32"/>
    <mergeCell ref="ICG32:ICL32"/>
    <mergeCell ref="ICM32:ICR32"/>
    <mergeCell ref="ICS32:ICX32"/>
    <mergeCell ref="IAQ32:IAV32"/>
    <mergeCell ref="IAW32:IBB32"/>
    <mergeCell ref="IBC32:IBH32"/>
    <mergeCell ref="IBI32:IBN32"/>
    <mergeCell ref="IBO32:IBT32"/>
    <mergeCell ref="HZM32:HZR32"/>
    <mergeCell ref="HZS32:HZX32"/>
    <mergeCell ref="HZY32:IAD32"/>
    <mergeCell ref="IAE32:IAJ32"/>
    <mergeCell ref="IAK32:IAP32"/>
    <mergeCell ref="HYI32:HYN32"/>
    <mergeCell ref="HYO32:HYT32"/>
    <mergeCell ref="HYU32:HYZ32"/>
    <mergeCell ref="HZA32:HZF32"/>
    <mergeCell ref="HZG32:HZL32"/>
    <mergeCell ref="HXE32:HXJ32"/>
    <mergeCell ref="HXK32:HXP32"/>
    <mergeCell ref="HXQ32:HXV32"/>
    <mergeCell ref="HXW32:HYB32"/>
    <mergeCell ref="HYC32:HYH32"/>
    <mergeCell ref="HWA32:HWF32"/>
    <mergeCell ref="HWG32:HWL32"/>
    <mergeCell ref="HWM32:HWR32"/>
    <mergeCell ref="HWS32:HWX32"/>
    <mergeCell ref="HWY32:HXD32"/>
    <mergeCell ref="HUW32:HVB32"/>
    <mergeCell ref="HVC32:HVH32"/>
    <mergeCell ref="HVI32:HVN32"/>
    <mergeCell ref="HVO32:HVT32"/>
    <mergeCell ref="HVU32:HVZ32"/>
    <mergeCell ref="HTS32:HTX32"/>
    <mergeCell ref="HTY32:HUD32"/>
    <mergeCell ref="HUE32:HUJ32"/>
    <mergeCell ref="HUK32:HUP32"/>
    <mergeCell ref="HUQ32:HUV32"/>
    <mergeCell ref="HSO32:HST32"/>
    <mergeCell ref="HSU32:HSZ32"/>
    <mergeCell ref="HTA32:HTF32"/>
    <mergeCell ref="HTG32:HTL32"/>
    <mergeCell ref="HTM32:HTR32"/>
    <mergeCell ref="HRK32:HRP32"/>
    <mergeCell ref="HRQ32:HRV32"/>
    <mergeCell ref="HRW32:HSB32"/>
    <mergeCell ref="HSC32:HSH32"/>
    <mergeCell ref="HSI32:HSN32"/>
    <mergeCell ref="HQG32:HQL32"/>
    <mergeCell ref="HQM32:HQR32"/>
    <mergeCell ref="HQS32:HQX32"/>
    <mergeCell ref="HQY32:HRD32"/>
    <mergeCell ref="HRE32:HRJ32"/>
    <mergeCell ref="HPC32:HPH32"/>
    <mergeCell ref="HPI32:HPN32"/>
    <mergeCell ref="HPO32:HPT32"/>
    <mergeCell ref="HPU32:HPZ32"/>
    <mergeCell ref="HQA32:HQF32"/>
    <mergeCell ref="HNY32:HOD32"/>
    <mergeCell ref="HOE32:HOJ32"/>
    <mergeCell ref="HOK32:HOP32"/>
    <mergeCell ref="HOQ32:HOV32"/>
    <mergeCell ref="HOW32:HPB32"/>
    <mergeCell ref="HMU32:HMZ32"/>
    <mergeCell ref="HNA32:HNF32"/>
    <mergeCell ref="HNG32:HNL32"/>
    <mergeCell ref="HNM32:HNR32"/>
    <mergeCell ref="HNS32:HNX32"/>
    <mergeCell ref="HLQ32:HLV32"/>
    <mergeCell ref="HLW32:HMB32"/>
    <mergeCell ref="HMC32:HMH32"/>
    <mergeCell ref="HMI32:HMN32"/>
    <mergeCell ref="HMO32:HMT32"/>
    <mergeCell ref="HKM32:HKR32"/>
    <mergeCell ref="HKS32:HKX32"/>
    <mergeCell ref="HKY32:HLD32"/>
    <mergeCell ref="HLE32:HLJ32"/>
    <mergeCell ref="HLK32:HLP32"/>
    <mergeCell ref="HJI32:HJN32"/>
    <mergeCell ref="HJO32:HJT32"/>
    <mergeCell ref="HJU32:HJZ32"/>
    <mergeCell ref="HKA32:HKF32"/>
    <mergeCell ref="HKG32:HKL32"/>
    <mergeCell ref="HIE32:HIJ32"/>
    <mergeCell ref="HIK32:HIP32"/>
    <mergeCell ref="HIQ32:HIV32"/>
    <mergeCell ref="HIW32:HJB32"/>
    <mergeCell ref="HJC32:HJH32"/>
    <mergeCell ref="HHA32:HHF32"/>
    <mergeCell ref="HHG32:HHL32"/>
    <mergeCell ref="HHM32:HHR32"/>
    <mergeCell ref="HHS32:HHX32"/>
    <mergeCell ref="HHY32:HID32"/>
    <mergeCell ref="HFW32:HGB32"/>
    <mergeCell ref="HGC32:HGH32"/>
    <mergeCell ref="HGI32:HGN32"/>
    <mergeCell ref="HGO32:HGT32"/>
    <mergeCell ref="HGU32:HGZ32"/>
    <mergeCell ref="HES32:HEX32"/>
    <mergeCell ref="HEY32:HFD32"/>
    <mergeCell ref="HFE32:HFJ32"/>
    <mergeCell ref="HFK32:HFP32"/>
    <mergeCell ref="HFQ32:HFV32"/>
    <mergeCell ref="HDO32:HDT32"/>
    <mergeCell ref="HDU32:HDZ32"/>
    <mergeCell ref="HEA32:HEF32"/>
    <mergeCell ref="HEG32:HEL32"/>
    <mergeCell ref="HEM32:HER32"/>
    <mergeCell ref="HCK32:HCP32"/>
    <mergeCell ref="HCQ32:HCV32"/>
    <mergeCell ref="HCW32:HDB32"/>
    <mergeCell ref="HDC32:HDH32"/>
    <mergeCell ref="HDI32:HDN32"/>
    <mergeCell ref="HBG32:HBL32"/>
    <mergeCell ref="HBM32:HBR32"/>
    <mergeCell ref="HBS32:HBX32"/>
    <mergeCell ref="HBY32:HCD32"/>
    <mergeCell ref="HCE32:HCJ32"/>
    <mergeCell ref="HAC32:HAH32"/>
    <mergeCell ref="HAI32:HAN32"/>
    <mergeCell ref="HAO32:HAT32"/>
    <mergeCell ref="HAU32:HAZ32"/>
    <mergeCell ref="HBA32:HBF32"/>
    <mergeCell ref="GYY32:GZD32"/>
    <mergeCell ref="GZE32:GZJ32"/>
    <mergeCell ref="GZK32:GZP32"/>
    <mergeCell ref="GZQ32:GZV32"/>
    <mergeCell ref="GZW32:HAB32"/>
    <mergeCell ref="GXU32:GXZ32"/>
    <mergeCell ref="GYA32:GYF32"/>
    <mergeCell ref="GYG32:GYL32"/>
    <mergeCell ref="GYM32:GYR32"/>
    <mergeCell ref="GYS32:GYX32"/>
    <mergeCell ref="GWQ32:GWV32"/>
    <mergeCell ref="GWW32:GXB32"/>
    <mergeCell ref="GXC32:GXH32"/>
    <mergeCell ref="GXI32:GXN32"/>
    <mergeCell ref="GXO32:GXT32"/>
    <mergeCell ref="GVM32:GVR32"/>
    <mergeCell ref="GVS32:GVX32"/>
    <mergeCell ref="GVY32:GWD32"/>
    <mergeCell ref="GWE32:GWJ32"/>
    <mergeCell ref="GWK32:GWP32"/>
    <mergeCell ref="GUI32:GUN32"/>
    <mergeCell ref="GUO32:GUT32"/>
    <mergeCell ref="GUU32:GUZ32"/>
    <mergeCell ref="GVA32:GVF32"/>
    <mergeCell ref="GVG32:GVL32"/>
    <mergeCell ref="GTE32:GTJ32"/>
    <mergeCell ref="GTK32:GTP32"/>
    <mergeCell ref="GTQ32:GTV32"/>
    <mergeCell ref="GTW32:GUB32"/>
    <mergeCell ref="GUC32:GUH32"/>
    <mergeCell ref="GSA32:GSF32"/>
    <mergeCell ref="GSG32:GSL32"/>
    <mergeCell ref="GSM32:GSR32"/>
    <mergeCell ref="GSS32:GSX32"/>
    <mergeCell ref="GSY32:GTD32"/>
    <mergeCell ref="GQW32:GRB32"/>
    <mergeCell ref="GRC32:GRH32"/>
    <mergeCell ref="GRI32:GRN32"/>
    <mergeCell ref="GRO32:GRT32"/>
    <mergeCell ref="GRU32:GRZ32"/>
    <mergeCell ref="GPS32:GPX32"/>
    <mergeCell ref="GPY32:GQD32"/>
    <mergeCell ref="GQE32:GQJ32"/>
    <mergeCell ref="GQK32:GQP32"/>
    <mergeCell ref="GQQ32:GQV32"/>
    <mergeCell ref="GOO32:GOT32"/>
    <mergeCell ref="GOU32:GOZ32"/>
    <mergeCell ref="GPA32:GPF32"/>
    <mergeCell ref="GPG32:GPL32"/>
    <mergeCell ref="GPM32:GPR32"/>
    <mergeCell ref="GNK32:GNP32"/>
    <mergeCell ref="GNQ32:GNV32"/>
    <mergeCell ref="GNW32:GOB32"/>
    <mergeCell ref="GOC32:GOH32"/>
    <mergeCell ref="GOI32:GON32"/>
    <mergeCell ref="GMG32:GML32"/>
    <mergeCell ref="GMM32:GMR32"/>
    <mergeCell ref="GMS32:GMX32"/>
    <mergeCell ref="GMY32:GND32"/>
    <mergeCell ref="GNE32:GNJ32"/>
    <mergeCell ref="GLC32:GLH32"/>
    <mergeCell ref="GLI32:GLN32"/>
    <mergeCell ref="GLO32:GLT32"/>
    <mergeCell ref="GLU32:GLZ32"/>
    <mergeCell ref="GMA32:GMF32"/>
    <mergeCell ref="GJY32:GKD32"/>
    <mergeCell ref="GKE32:GKJ32"/>
    <mergeCell ref="GKK32:GKP32"/>
    <mergeCell ref="GKQ32:GKV32"/>
    <mergeCell ref="GKW32:GLB32"/>
    <mergeCell ref="GIU32:GIZ32"/>
    <mergeCell ref="GJA32:GJF32"/>
    <mergeCell ref="GJG32:GJL32"/>
    <mergeCell ref="GJM32:GJR32"/>
    <mergeCell ref="GJS32:GJX32"/>
    <mergeCell ref="GHQ32:GHV32"/>
    <mergeCell ref="GHW32:GIB32"/>
    <mergeCell ref="GIC32:GIH32"/>
    <mergeCell ref="GII32:GIN32"/>
    <mergeCell ref="GIO32:GIT32"/>
    <mergeCell ref="GGM32:GGR32"/>
    <mergeCell ref="GGS32:GGX32"/>
    <mergeCell ref="GGY32:GHD32"/>
    <mergeCell ref="GHE32:GHJ32"/>
    <mergeCell ref="GHK32:GHP32"/>
    <mergeCell ref="GFI32:GFN32"/>
    <mergeCell ref="GFO32:GFT32"/>
    <mergeCell ref="GFU32:GFZ32"/>
    <mergeCell ref="GGA32:GGF32"/>
    <mergeCell ref="GGG32:GGL32"/>
    <mergeCell ref="GEE32:GEJ32"/>
    <mergeCell ref="GEK32:GEP32"/>
    <mergeCell ref="GEQ32:GEV32"/>
    <mergeCell ref="GEW32:GFB32"/>
    <mergeCell ref="GFC32:GFH32"/>
    <mergeCell ref="GDA32:GDF32"/>
    <mergeCell ref="GDG32:GDL32"/>
    <mergeCell ref="GDM32:GDR32"/>
    <mergeCell ref="GDS32:GDX32"/>
    <mergeCell ref="GDY32:GED32"/>
    <mergeCell ref="GBW32:GCB32"/>
    <mergeCell ref="GCC32:GCH32"/>
    <mergeCell ref="GCI32:GCN32"/>
    <mergeCell ref="GCO32:GCT32"/>
    <mergeCell ref="GCU32:GCZ32"/>
    <mergeCell ref="GAS32:GAX32"/>
    <mergeCell ref="GAY32:GBD32"/>
    <mergeCell ref="GBE32:GBJ32"/>
    <mergeCell ref="GBK32:GBP32"/>
    <mergeCell ref="GBQ32:GBV32"/>
    <mergeCell ref="FZO32:FZT32"/>
    <mergeCell ref="FZU32:FZZ32"/>
    <mergeCell ref="GAA32:GAF32"/>
    <mergeCell ref="GAG32:GAL32"/>
    <mergeCell ref="GAM32:GAR32"/>
    <mergeCell ref="FYK32:FYP32"/>
    <mergeCell ref="FYQ32:FYV32"/>
    <mergeCell ref="FYW32:FZB32"/>
    <mergeCell ref="FZC32:FZH32"/>
    <mergeCell ref="FZI32:FZN32"/>
    <mergeCell ref="FXG32:FXL32"/>
    <mergeCell ref="FXM32:FXR32"/>
    <mergeCell ref="FXS32:FXX32"/>
    <mergeCell ref="FXY32:FYD32"/>
    <mergeCell ref="FYE32:FYJ32"/>
    <mergeCell ref="FWC32:FWH32"/>
    <mergeCell ref="FWI32:FWN32"/>
    <mergeCell ref="FWO32:FWT32"/>
    <mergeCell ref="FWU32:FWZ32"/>
    <mergeCell ref="FXA32:FXF32"/>
    <mergeCell ref="FUY32:FVD32"/>
    <mergeCell ref="FVE32:FVJ32"/>
    <mergeCell ref="FVK32:FVP32"/>
    <mergeCell ref="FVQ32:FVV32"/>
    <mergeCell ref="FVW32:FWB32"/>
    <mergeCell ref="FTU32:FTZ32"/>
    <mergeCell ref="FUA32:FUF32"/>
    <mergeCell ref="FUG32:FUL32"/>
    <mergeCell ref="FUM32:FUR32"/>
    <mergeCell ref="FUS32:FUX32"/>
    <mergeCell ref="FSQ32:FSV32"/>
    <mergeCell ref="FSW32:FTB32"/>
    <mergeCell ref="FTC32:FTH32"/>
    <mergeCell ref="FTI32:FTN32"/>
    <mergeCell ref="FTO32:FTT32"/>
    <mergeCell ref="FRM32:FRR32"/>
    <mergeCell ref="FRS32:FRX32"/>
    <mergeCell ref="FRY32:FSD32"/>
    <mergeCell ref="FSE32:FSJ32"/>
    <mergeCell ref="FSK32:FSP32"/>
    <mergeCell ref="FQI32:FQN32"/>
    <mergeCell ref="FQO32:FQT32"/>
    <mergeCell ref="FQU32:FQZ32"/>
    <mergeCell ref="FRA32:FRF32"/>
    <mergeCell ref="FRG32:FRL32"/>
    <mergeCell ref="FPE32:FPJ32"/>
    <mergeCell ref="FPK32:FPP32"/>
    <mergeCell ref="FPQ32:FPV32"/>
    <mergeCell ref="FPW32:FQB32"/>
    <mergeCell ref="FQC32:FQH32"/>
    <mergeCell ref="FOA32:FOF32"/>
    <mergeCell ref="FOG32:FOL32"/>
    <mergeCell ref="FOM32:FOR32"/>
    <mergeCell ref="FOS32:FOX32"/>
    <mergeCell ref="FOY32:FPD32"/>
    <mergeCell ref="FMW32:FNB32"/>
    <mergeCell ref="FNC32:FNH32"/>
    <mergeCell ref="FNI32:FNN32"/>
    <mergeCell ref="FNO32:FNT32"/>
    <mergeCell ref="FNU32:FNZ32"/>
    <mergeCell ref="FLS32:FLX32"/>
    <mergeCell ref="FLY32:FMD32"/>
    <mergeCell ref="FME32:FMJ32"/>
    <mergeCell ref="FMK32:FMP32"/>
    <mergeCell ref="FMQ32:FMV32"/>
    <mergeCell ref="FKO32:FKT32"/>
    <mergeCell ref="FKU32:FKZ32"/>
    <mergeCell ref="FLA32:FLF32"/>
    <mergeCell ref="FLG32:FLL32"/>
    <mergeCell ref="FLM32:FLR32"/>
    <mergeCell ref="FJK32:FJP32"/>
    <mergeCell ref="FJQ32:FJV32"/>
    <mergeCell ref="FJW32:FKB32"/>
    <mergeCell ref="FKC32:FKH32"/>
    <mergeCell ref="FKI32:FKN32"/>
    <mergeCell ref="FIG32:FIL32"/>
    <mergeCell ref="FIM32:FIR32"/>
    <mergeCell ref="FIS32:FIX32"/>
    <mergeCell ref="FIY32:FJD32"/>
    <mergeCell ref="FJE32:FJJ32"/>
    <mergeCell ref="FHC32:FHH32"/>
    <mergeCell ref="FHI32:FHN32"/>
    <mergeCell ref="FHO32:FHT32"/>
    <mergeCell ref="FHU32:FHZ32"/>
    <mergeCell ref="FIA32:FIF32"/>
    <mergeCell ref="FFY32:FGD32"/>
    <mergeCell ref="FGE32:FGJ32"/>
    <mergeCell ref="FGK32:FGP32"/>
    <mergeCell ref="FGQ32:FGV32"/>
    <mergeCell ref="FGW32:FHB32"/>
    <mergeCell ref="FEU32:FEZ32"/>
    <mergeCell ref="FFA32:FFF32"/>
    <mergeCell ref="FFG32:FFL32"/>
    <mergeCell ref="FFM32:FFR32"/>
    <mergeCell ref="FFS32:FFX32"/>
    <mergeCell ref="FDQ32:FDV32"/>
    <mergeCell ref="FDW32:FEB32"/>
    <mergeCell ref="FEC32:FEH32"/>
    <mergeCell ref="FEI32:FEN32"/>
    <mergeCell ref="FEO32:FET32"/>
    <mergeCell ref="FCM32:FCR32"/>
    <mergeCell ref="FCS32:FCX32"/>
    <mergeCell ref="FCY32:FDD32"/>
    <mergeCell ref="FDE32:FDJ32"/>
    <mergeCell ref="FDK32:FDP32"/>
    <mergeCell ref="FBI32:FBN32"/>
    <mergeCell ref="FBO32:FBT32"/>
    <mergeCell ref="FBU32:FBZ32"/>
    <mergeCell ref="FCA32:FCF32"/>
    <mergeCell ref="FCG32:FCL32"/>
    <mergeCell ref="FAE32:FAJ32"/>
    <mergeCell ref="FAK32:FAP32"/>
    <mergeCell ref="FAQ32:FAV32"/>
    <mergeCell ref="FAW32:FBB32"/>
    <mergeCell ref="FBC32:FBH32"/>
    <mergeCell ref="EZA32:EZF32"/>
    <mergeCell ref="EZG32:EZL32"/>
    <mergeCell ref="EZM32:EZR32"/>
    <mergeCell ref="EZS32:EZX32"/>
    <mergeCell ref="EZY32:FAD32"/>
    <mergeCell ref="EXW32:EYB32"/>
    <mergeCell ref="EYC32:EYH32"/>
    <mergeCell ref="EYI32:EYN32"/>
    <mergeCell ref="EYO32:EYT32"/>
    <mergeCell ref="EYU32:EYZ32"/>
    <mergeCell ref="EWS32:EWX32"/>
    <mergeCell ref="EWY32:EXD32"/>
    <mergeCell ref="EXE32:EXJ32"/>
    <mergeCell ref="EXK32:EXP32"/>
    <mergeCell ref="EXQ32:EXV32"/>
    <mergeCell ref="EVO32:EVT32"/>
    <mergeCell ref="EVU32:EVZ32"/>
    <mergeCell ref="EWA32:EWF32"/>
    <mergeCell ref="EWG32:EWL32"/>
    <mergeCell ref="EWM32:EWR32"/>
    <mergeCell ref="EUK32:EUP32"/>
    <mergeCell ref="EUQ32:EUV32"/>
    <mergeCell ref="EUW32:EVB32"/>
    <mergeCell ref="EVC32:EVH32"/>
    <mergeCell ref="EVI32:EVN32"/>
    <mergeCell ref="ETG32:ETL32"/>
    <mergeCell ref="ETM32:ETR32"/>
    <mergeCell ref="ETS32:ETX32"/>
    <mergeCell ref="ETY32:EUD32"/>
    <mergeCell ref="EUE32:EUJ32"/>
    <mergeCell ref="ESC32:ESH32"/>
    <mergeCell ref="ESI32:ESN32"/>
    <mergeCell ref="ESO32:EST32"/>
    <mergeCell ref="ESU32:ESZ32"/>
    <mergeCell ref="ETA32:ETF32"/>
    <mergeCell ref="EQY32:ERD32"/>
    <mergeCell ref="ERE32:ERJ32"/>
    <mergeCell ref="ERK32:ERP32"/>
    <mergeCell ref="ERQ32:ERV32"/>
    <mergeCell ref="ERW32:ESB32"/>
    <mergeCell ref="EPU32:EPZ32"/>
    <mergeCell ref="EQA32:EQF32"/>
    <mergeCell ref="EQG32:EQL32"/>
    <mergeCell ref="EQM32:EQR32"/>
    <mergeCell ref="EQS32:EQX32"/>
    <mergeCell ref="EOQ32:EOV32"/>
    <mergeCell ref="EOW32:EPB32"/>
    <mergeCell ref="EPC32:EPH32"/>
    <mergeCell ref="EPI32:EPN32"/>
    <mergeCell ref="EPO32:EPT32"/>
    <mergeCell ref="ENM32:ENR32"/>
    <mergeCell ref="ENS32:ENX32"/>
    <mergeCell ref="ENY32:EOD32"/>
    <mergeCell ref="EOE32:EOJ32"/>
    <mergeCell ref="EOK32:EOP32"/>
    <mergeCell ref="EMI32:EMN32"/>
    <mergeCell ref="EMO32:EMT32"/>
    <mergeCell ref="EMU32:EMZ32"/>
    <mergeCell ref="ENA32:ENF32"/>
    <mergeCell ref="ENG32:ENL32"/>
    <mergeCell ref="ELE32:ELJ32"/>
    <mergeCell ref="ELK32:ELP32"/>
    <mergeCell ref="ELQ32:ELV32"/>
    <mergeCell ref="ELW32:EMB32"/>
    <mergeCell ref="EMC32:EMH32"/>
    <mergeCell ref="EKA32:EKF32"/>
    <mergeCell ref="EKG32:EKL32"/>
    <mergeCell ref="EKM32:EKR32"/>
    <mergeCell ref="EKS32:EKX32"/>
    <mergeCell ref="EKY32:ELD32"/>
    <mergeCell ref="EIW32:EJB32"/>
    <mergeCell ref="EJC32:EJH32"/>
    <mergeCell ref="EJI32:EJN32"/>
    <mergeCell ref="EJO32:EJT32"/>
    <mergeCell ref="EJU32:EJZ32"/>
    <mergeCell ref="EHS32:EHX32"/>
    <mergeCell ref="EHY32:EID32"/>
    <mergeCell ref="EIE32:EIJ32"/>
    <mergeCell ref="EIK32:EIP32"/>
    <mergeCell ref="EIQ32:EIV32"/>
    <mergeCell ref="EGO32:EGT32"/>
    <mergeCell ref="EGU32:EGZ32"/>
    <mergeCell ref="EHA32:EHF32"/>
    <mergeCell ref="EHG32:EHL32"/>
    <mergeCell ref="EHM32:EHR32"/>
    <mergeCell ref="EFK32:EFP32"/>
    <mergeCell ref="EFQ32:EFV32"/>
    <mergeCell ref="EFW32:EGB32"/>
    <mergeCell ref="EGC32:EGH32"/>
    <mergeCell ref="EGI32:EGN32"/>
    <mergeCell ref="EEG32:EEL32"/>
    <mergeCell ref="EEM32:EER32"/>
    <mergeCell ref="EES32:EEX32"/>
    <mergeCell ref="EEY32:EFD32"/>
    <mergeCell ref="EFE32:EFJ32"/>
    <mergeCell ref="EDC32:EDH32"/>
    <mergeCell ref="EDI32:EDN32"/>
    <mergeCell ref="EDO32:EDT32"/>
    <mergeCell ref="EDU32:EDZ32"/>
    <mergeCell ref="EEA32:EEF32"/>
    <mergeCell ref="EBY32:ECD32"/>
    <mergeCell ref="ECE32:ECJ32"/>
    <mergeCell ref="ECK32:ECP32"/>
    <mergeCell ref="ECQ32:ECV32"/>
    <mergeCell ref="ECW32:EDB32"/>
    <mergeCell ref="EAU32:EAZ32"/>
    <mergeCell ref="EBA32:EBF32"/>
    <mergeCell ref="EBG32:EBL32"/>
    <mergeCell ref="EBM32:EBR32"/>
    <mergeCell ref="EBS32:EBX32"/>
    <mergeCell ref="DZQ32:DZV32"/>
    <mergeCell ref="DZW32:EAB32"/>
    <mergeCell ref="EAC32:EAH32"/>
    <mergeCell ref="EAI32:EAN32"/>
    <mergeCell ref="EAO32:EAT32"/>
    <mergeCell ref="DYM32:DYR32"/>
    <mergeCell ref="DYS32:DYX32"/>
    <mergeCell ref="DYY32:DZD32"/>
    <mergeCell ref="DZE32:DZJ32"/>
    <mergeCell ref="DZK32:DZP32"/>
    <mergeCell ref="DXI32:DXN32"/>
    <mergeCell ref="DXO32:DXT32"/>
    <mergeCell ref="DXU32:DXZ32"/>
    <mergeCell ref="DYA32:DYF32"/>
    <mergeCell ref="DYG32:DYL32"/>
    <mergeCell ref="DWE32:DWJ32"/>
    <mergeCell ref="DWK32:DWP32"/>
    <mergeCell ref="DWQ32:DWV32"/>
    <mergeCell ref="DWW32:DXB32"/>
    <mergeCell ref="DXC32:DXH32"/>
    <mergeCell ref="DVA32:DVF32"/>
    <mergeCell ref="DVG32:DVL32"/>
    <mergeCell ref="DVM32:DVR32"/>
    <mergeCell ref="DVS32:DVX32"/>
    <mergeCell ref="DVY32:DWD32"/>
    <mergeCell ref="DTW32:DUB32"/>
    <mergeCell ref="DUC32:DUH32"/>
    <mergeCell ref="DUI32:DUN32"/>
    <mergeCell ref="DUO32:DUT32"/>
    <mergeCell ref="DUU32:DUZ32"/>
    <mergeCell ref="DSS32:DSX32"/>
    <mergeCell ref="DSY32:DTD32"/>
    <mergeCell ref="DTE32:DTJ32"/>
    <mergeCell ref="DTK32:DTP32"/>
    <mergeCell ref="DTQ32:DTV32"/>
    <mergeCell ref="DRO32:DRT32"/>
    <mergeCell ref="DRU32:DRZ32"/>
    <mergeCell ref="DSA32:DSF32"/>
    <mergeCell ref="DSG32:DSL32"/>
    <mergeCell ref="DSM32:DSR32"/>
    <mergeCell ref="DQK32:DQP32"/>
    <mergeCell ref="DQQ32:DQV32"/>
    <mergeCell ref="DQW32:DRB32"/>
    <mergeCell ref="DRC32:DRH32"/>
    <mergeCell ref="DRI32:DRN32"/>
    <mergeCell ref="DPG32:DPL32"/>
    <mergeCell ref="DPM32:DPR32"/>
    <mergeCell ref="DPS32:DPX32"/>
    <mergeCell ref="DPY32:DQD32"/>
    <mergeCell ref="DQE32:DQJ32"/>
    <mergeCell ref="DOC32:DOH32"/>
    <mergeCell ref="DOI32:DON32"/>
    <mergeCell ref="DOO32:DOT32"/>
    <mergeCell ref="DOU32:DOZ32"/>
    <mergeCell ref="DPA32:DPF32"/>
    <mergeCell ref="DMY32:DND32"/>
    <mergeCell ref="DNE32:DNJ32"/>
    <mergeCell ref="DNK32:DNP32"/>
    <mergeCell ref="DNQ32:DNV32"/>
    <mergeCell ref="DNW32:DOB32"/>
    <mergeCell ref="DLU32:DLZ32"/>
    <mergeCell ref="DMA32:DMF32"/>
    <mergeCell ref="DMG32:DML32"/>
    <mergeCell ref="DMM32:DMR32"/>
    <mergeCell ref="DMS32:DMX32"/>
    <mergeCell ref="DKQ32:DKV32"/>
    <mergeCell ref="DKW32:DLB32"/>
    <mergeCell ref="DLC32:DLH32"/>
    <mergeCell ref="DLI32:DLN32"/>
    <mergeCell ref="DLO32:DLT32"/>
    <mergeCell ref="DJM32:DJR32"/>
    <mergeCell ref="DJS32:DJX32"/>
    <mergeCell ref="DJY32:DKD32"/>
    <mergeCell ref="DKE32:DKJ32"/>
    <mergeCell ref="DKK32:DKP32"/>
    <mergeCell ref="DII32:DIN32"/>
    <mergeCell ref="DIO32:DIT32"/>
    <mergeCell ref="DIU32:DIZ32"/>
    <mergeCell ref="DJA32:DJF32"/>
    <mergeCell ref="DJG32:DJL32"/>
    <mergeCell ref="DHE32:DHJ32"/>
    <mergeCell ref="DHK32:DHP32"/>
    <mergeCell ref="DHQ32:DHV32"/>
    <mergeCell ref="DHW32:DIB32"/>
    <mergeCell ref="DIC32:DIH32"/>
    <mergeCell ref="DGA32:DGF32"/>
    <mergeCell ref="DGG32:DGL32"/>
    <mergeCell ref="DGM32:DGR32"/>
    <mergeCell ref="DGS32:DGX32"/>
    <mergeCell ref="DGY32:DHD32"/>
    <mergeCell ref="DEW32:DFB32"/>
    <mergeCell ref="DFC32:DFH32"/>
    <mergeCell ref="DFI32:DFN32"/>
    <mergeCell ref="DFO32:DFT32"/>
    <mergeCell ref="DFU32:DFZ32"/>
    <mergeCell ref="DDS32:DDX32"/>
    <mergeCell ref="DDY32:DED32"/>
    <mergeCell ref="DEE32:DEJ32"/>
    <mergeCell ref="DEK32:DEP32"/>
    <mergeCell ref="DEQ32:DEV32"/>
    <mergeCell ref="DCO32:DCT32"/>
    <mergeCell ref="DCU32:DCZ32"/>
    <mergeCell ref="DDA32:DDF32"/>
    <mergeCell ref="DDG32:DDL32"/>
    <mergeCell ref="DDM32:DDR32"/>
    <mergeCell ref="DBK32:DBP32"/>
    <mergeCell ref="DBQ32:DBV32"/>
    <mergeCell ref="DBW32:DCB32"/>
    <mergeCell ref="DCC32:DCH32"/>
    <mergeCell ref="DCI32:DCN32"/>
    <mergeCell ref="DAG32:DAL32"/>
    <mergeCell ref="DAM32:DAR32"/>
    <mergeCell ref="DAS32:DAX32"/>
    <mergeCell ref="DAY32:DBD32"/>
    <mergeCell ref="DBE32:DBJ32"/>
    <mergeCell ref="CZC32:CZH32"/>
    <mergeCell ref="CZI32:CZN32"/>
    <mergeCell ref="CZO32:CZT32"/>
    <mergeCell ref="CZU32:CZZ32"/>
    <mergeCell ref="DAA32:DAF32"/>
    <mergeCell ref="CXY32:CYD32"/>
    <mergeCell ref="CYE32:CYJ32"/>
    <mergeCell ref="CYK32:CYP32"/>
    <mergeCell ref="CYQ32:CYV32"/>
    <mergeCell ref="CYW32:CZB32"/>
    <mergeCell ref="CWU32:CWZ32"/>
    <mergeCell ref="CXA32:CXF32"/>
    <mergeCell ref="CXG32:CXL32"/>
    <mergeCell ref="CXM32:CXR32"/>
    <mergeCell ref="CXS32:CXX32"/>
    <mergeCell ref="CVQ32:CVV32"/>
    <mergeCell ref="CVW32:CWB32"/>
    <mergeCell ref="CWC32:CWH32"/>
    <mergeCell ref="CWI32:CWN32"/>
    <mergeCell ref="CWO32:CWT32"/>
    <mergeCell ref="CUM32:CUR32"/>
    <mergeCell ref="CUS32:CUX32"/>
    <mergeCell ref="CUY32:CVD32"/>
    <mergeCell ref="CVE32:CVJ32"/>
    <mergeCell ref="CVK32:CVP32"/>
    <mergeCell ref="CTI32:CTN32"/>
    <mergeCell ref="CTO32:CTT32"/>
    <mergeCell ref="CTU32:CTZ32"/>
    <mergeCell ref="CUA32:CUF32"/>
    <mergeCell ref="CUG32:CUL32"/>
    <mergeCell ref="CSE32:CSJ32"/>
    <mergeCell ref="CSK32:CSP32"/>
    <mergeCell ref="CSQ32:CSV32"/>
    <mergeCell ref="CSW32:CTB32"/>
    <mergeCell ref="CTC32:CTH32"/>
    <mergeCell ref="CRA32:CRF32"/>
    <mergeCell ref="CRG32:CRL32"/>
    <mergeCell ref="CRM32:CRR32"/>
    <mergeCell ref="CRS32:CRX32"/>
    <mergeCell ref="CRY32:CSD32"/>
    <mergeCell ref="CPW32:CQB32"/>
    <mergeCell ref="CQC32:CQH32"/>
    <mergeCell ref="CQI32:CQN32"/>
    <mergeCell ref="CQO32:CQT32"/>
    <mergeCell ref="CQU32:CQZ32"/>
    <mergeCell ref="COS32:COX32"/>
    <mergeCell ref="COY32:CPD32"/>
    <mergeCell ref="CPE32:CPJ32"/>
    <mergeCell ref="CPK32:CPP32"/>
    <mergeCell ref="CPQ32:CPV32"/>
    <mergeCell ref="CNO32:CNT32"/>
    <mergeCell ref="CNU32:CNZ32"/>
    <mergeCell ref="COA32:COF32"/>
    <mergeCell ref="COG32:COL32"/>
    <mergeCell ref="COM32:COR32"/>
    <mergeCell ref="CMK32:CMP32"/>
    <mergeCell ref="CMQ32:CMV32"/>
    <mergeCell ref="CMW32:CNB32"/>
    <mergeCell ref="CNC32:CNH32"/>
    <mergeCell ref="CNI32:CNN32"/>
    <mergeCell ref="CLG32:CLL32"/>
    <mergeCell ref="CLM32:CLR32"/>
    <mergeCell ref="CLS32:CLX32"/>
    <mergeCell ref="CLY32:CMD32"/>
    <mergeCell ref="CME32:CMJ32"/>
    <mergeCell ref="CKC32:CKH32"/>
    <mergeCell ref="CKI32:CKN32"/>
    <mergeCell ref="CKO32:CKT32"/>
    <mergeCell ref="CKU32:CKZ32"/>
    <mergeCell ref="CLA32:CLF32"/>
    <mergeCell ref="CIY32:CJD32"/>
    <mergeCell ref="CJE32:CJJ32"/>
    <mergeCell ref="CJK32:CJP32"/>
    <mergeCell ref="CJQ32:CJV32"/>
    <mergeCell ref="CJW32:CKB32"/>
    <mergeCell ref="CHU32:CHZ32"/>
    <mergeCell ref="CIA32:CIF32"/>
    <mergeCell ref="CIG32:CIL32"/>
    <mergeCell ref="CIM32:CIR32"/>
    <mergeCell ref="CIS32:CIX32"/>
    <mergeCell ref="CGQ32:CGV32"/>
    <mergeCell ref="CGW32:CHB32"/>
    <mergeCell ref="CHC32:CHH32"/>
    <mergeCell ref="CHI32:CHN32"/>
    <mergeCell ref="CHO32:CHT32"/>
    <mergeCell ref="CFM32:CFR32"/>
    <mergeCell ref="CFS32:CFX32"/>
    <mergeCell ref="CFY32:CGD32"/>
    <mergeCell ref="CGE32:CGJ32"/>
    <mergeCell ref="CGK32:CGP32"/>
    <mergeCell ref="CEI32:CEN32"/>
    <mergeCell ref="CEO32:CET32"/>
    <mergeCell ref="CEU32:CEZ32"/>
    <mergeCell ref="CFA32:CFF32"/>
    <mergeCell ref="CFG32:CFL32"/>
    <mergeCell ref="CDE32:CDJ32"/>
    <mergeCell ref="CDK32:CDP32"/>
    <mergeCell ref="CDQ32:CDV32"/>
    <mergeCell ref="CDW32:CEB32"/>
    <mergeCell ref="CEC32:CEH32"/>
    <mergeCell ref="CCA32:CCF32"/>
    <mergeCell ref="CCG32:CCL32"/>
    <mergeCell ref="CCM32:CCR32"/>
    <mergeCell ref="CCS32:CCX32"/>
    <mergeCell ref="CCY32:CDD32"/>
    <mergeCell ref="CAW32:CBB32"/>
    <mergeCell ref="CBC32:CBH32"/>
    <mergeCell ref="CBI32:CBN32"/>
    <mergeCell ref="CBO32:CBT32"/>
    <mergeCell ref="CBU32:CBZ32"/>
    <mergeCell ref="BZS32:BZX32"/>
    <mergeCell ref="BZY32:CAD32"/>
    <mergeCell ref="CAE32:CAJ32"/>
    <mergeCell ref="CAK32:CAP32"/>
    <mergeCell ref="CAQ32:CAV32"/>
    <mergeCell ref="BYO32:BYT32"/>
    <mergeCell ref="BYU32:BYZ32"/>
    <mergeCell ref="BZA32:BZF32"/>
    <mergeCell ref="BZG32:BZL32"/>
    <mergeCell ref="BZM32:BZR32"/>
    <mergeCell ref="BXK32:BXP32"/>
    <mergeCell ref="BXQ32:BXV32"/>
    <mergeCell ref="BXW32:BYB32"/>
    <mergeCell ref="BYC32:BYH32"/>
    <mergeCell ref="BYI32:BYN32"/>
    <mergeCell ref="BWG32:BWL32"/>
    <mergeCell ref="BWM32:BWR32"/>
    <mergeCell ref="BWS32:BWX32"/>
    <mergeCell ref="BWY32:BXD32"/>
    <mergeCell ref="BXE32:BXJ32"/>
    <mergeCell ref="BVC32:BVH32"/>
    <mergeCell ref="BVI32:BVN32"/>
    <mergeCell ref="BVO32:BVT32"/>
    <mergeCell ref="BVU32:BVZ32"/>
    <mergeCell ref="BWA32:BWF32"/>
    <mergeCell ref="BTY32:BUD32"/>
    <mergeCell ref="BUE32:BUJ32"/>
    <mergeCell ref="BUK32:BUP32"/>
    <mergeCell ref="BUQ32:BUV32"/>
    <mergeCell ref="BUW32:BVB32"/>
    <mergeCell ref="BSU32:BSZ32"/>
    <mergeCell ref="BTA32:BTF32"/>
    <mergeCell ref="BTG32:BTL32"/>
    <mergeCell ref="BTM32:BTR32"/>
    <mergeCell ref="BTS32:BTX32"/>
    <mergeCell ref="BRQ32:BRV32"/>
    <mergeCell ref="BRW32:BSB32"/>
    <mergeCell ref="BSC32:BSH32"/>
    <mergeCell ref="BSI32:BSN32"/>
    <mergeCell ref="BSO32:BST32"/>
    <mergeCell ref="BQM32:BQR32"/>
    <mergeCell ref="BQS32:BQX32"/>
    <mergeCell ref="BQY32:BRD32"/>
    <mergeCell ref="BRE32:BRJ32"/>
    <mergeCell ref="BRK32:BRP32"/>
    <mergeCell ref="BPI32:BPN32"/>
    <mergeCell ref="BPO32:BPT32"/>
    <mergeCell ref="BPU32:BPZ32"/>
    <mergeCell ref="BQA32:BQF32"/>
    <mergeCell ref="BQG32:BQL32"/>
    <mergeCell ref="BOE32:BOJ32"/>
    <mergeCell ref="BOK32:BOP32"/>
    <mergeCell ref="BOQ32:BOV32"/>
    <mergeCell ref="BOW32:BPB32"/>
    <mergeCell ref="BPC32:BPH32"/>
    <mergeCell ref="BNA32:BNF32"/>
    <mergeCell ref="BNG32:BNL32"/>
    <mergeCell ref="BNM32:BNR32"/>
    <mergeCell ref="BNS32:BNX32"/>
    <mergeCell ref="BNY32:BOD32"/>
    <mergeCell ref="BLW32:BMB32"/>
    <mergeCell ref="BMC32:BMH32"/>
    <mergeCell ref="BMI32:BMN32"/>
    <mergeCell ref="BMO32:BMT32"/>
    <mergeCell ref="BMU32:BMZ32"/>
    <mergeCell ref="BKS32:BKX32"/>
    <mergeCell ref="BKY32:BLD32"/>
    <mergeCell ref="BLE32:BLJ32"/>
    <mergeCell ref="BLK32:BLP32"/>
    <mergeCell ref="BLQ32:BLV32"/>
    <mergeCell ref="BJO32:BJT32"/>
    <mergeCell ref="BJU32:BJZ32"/>
    <mergeCell ref="BKA32:BKF32"/>
    <mergeCell ref="BKG32:BKL32"/>
    <mergeCell ref="BKM32:BKR32"/>
    <mergeCell ref="BIK32:BIP32"/>
    <mergeCell ref="BIQ32:BIV32"/>
    <mergeCell ref="BIW32:BJB32"/>
    <mergeCell ref="BJC32:BJH32"/>
    <mergeCell ref="BJI32:BJN32"/>
    <mergeCell ref="BHG32:BHL32"/>
    <mergeCell ref="BHM32:BHR32"/>
    <mergeCell ref="BHS32:BHX32"/>
    <mergeCell ref="BHY32:BID32"/>
    <mergeCell ref="BIE32:BIJ32"/>
    <mergeCell ref="BGC32:BGH32"/>
    <mergeCell ref="BGI32:BGN32"/>
    <mergeCell ref="BGO32:BGT32"/>
    <mergeCell ref="BGU32:BGZ32"/>
    <mergeCell ref="BHA32:BHF32"/>
    <mergeCell ref="BEY32:BFD32"/>
    <mergeCell ref="BFE32:BFJ32"/>
    <mergeCell ref="BFK32:BFP32"/>
    <mergeCell ref="BFQ32:BFV32"/>
    <mergeCell ref="BFW32:BGB32"/>
    <mergeCell ref="BDU32:BDZ32"/>
    <mergeCell ref="BEA32:BEF32"/>
    <mergeCell ref="BEG32:BEL32"/>
    <mergeCell ref="BEM32:BER32"/>
    <mergeCell ref="BES32:BEX32"/>
    <mergeCell ref="BCQ32:BCV32"/>
    <mergeCell ref="BCW32:BDB32"/>
    <mergeCell ref="BDC32:BDH32"/>
    <mergeCell ref="BDI32:BDN32"/>
    <mergeCell ref="BDO32:BDT32"/>
    <mergeCell ref="BBM32:BBR32"/>
    <mergeCell ref="BBS32:BBX32"/>
    <mergeCell ref="BBY32:BCD32"/>
    <mergeCell ref="BCE32:BCJ32"/>
    <mergeCell ref="BCK32:BCP32"/>
    <mergeCell ref="BAI32:BAN32"/>
    <mergeCell ref="BAO32:BAT32"/>
    <mergeCell ref="BAU32:BAZ32"/>
    <mergeCell ref="BBA32:BBF32"/>
    <mergeCell ref="BBG32:BBL32"/>
    <mergeCell ref="AZE32:AZJ32"/>
    <mergeCell ref="AZK32:AZP32"/>
    <mergeCell ref="AZQ32:AZV32"/>
    <mergeCell ref="AZW32:BAB32"/>
    <mergeCell ref="BAC32:BAH32"/>
    <mergeCell ref="AYA32:AYF32"/>
    <mergeCell ref="AYG32:AYL32"/>
    <mergeCell ref="AYM32:AYR32"/>
    <mergeCell ref="AYS32:AYX32"/>
    <mergeCell ref="AYY32:AZD32"/>
    <mergeCell ref="AWW32:AXB32"/>
    <mergeCell ref="AXC32:AXH32"/>
    <mergeCell ref="AXI32:AXN32"/>
    <mergeCell ref="AXO32:AXT32"/>
    <mergeCell ref="AXU32:AXZ32"/>
    <mergeCell ref="AVS32:AVX32"/>
    <mergeCell ref="AVY32:AWD32"/>
    <mergeCell ref="AWE32:AWJ32"/>
    <mergeCell ref="AWK32:AWP32"/>
    <mergeCell ref="AWQ32:AWV32"/>
    <mergeCell ref="AUO32:AUT32"/>
    <mergeCell ref="AUU32:AUZ32"/>
    <mergeCell ref="AVA32:AVF32"/>
    <mergeCell ref="AVG32:AVL32"/>
    <mergeCell ref="AVM32:AVR32"/>
    <mergeCell ref="ATK32:ATP32"/>
    <mergeCell ref="ATQ32:ATV32"/>
    <mergeCell ref="ATW32:AUB32"/>
    <mergeCell ref="AUC32:AUH32"/>
    <mergeCell ref="AUI32:AUN32"/>
    <mergeCell ref="ASG32:ASL32"/>
    <mergeCell ref="ASM32:ASR32"/>
    <mergeCell ref="ASS32:ASX32"/>
    <mergeCell ref="ASY32:ATD32"/>
    <mergeCell ref="ATE32:ATJ32"/>
    <mergeCell ref="ARC32:ARH32"/>
    <mergeCell ref="ARI32:ARN32"/>
    <mergeCell ref="ARO32:ART32"/>
    <mergeCell ref="ARU32:ARZ32"/>
    <mergeCell ref="ASA32:ASF32"/>
    <mergeCell ref="APY32:AQD32"/>
    <mergeCell ref="AQE32:AQJ32"/>
    <mergeCell ref="AQK32:AQP32"/>
    <mergeCell ref="AQQ32:AQV32"/>
    <mergeCell ref="AQW32:ARB32"/>
    <mergeCell ref="AOU32:AOZ32"/>
    <mergeCell ref="APA32:APF32"/>
    <mergeCell ref="APG32:APL32"/>
    <mergeCell ref="APM32:APR32"/>
    <mergeCell ref="APS32:APX32"/>
    <mergeCell ref="ANQ32:ANV32"/>
    <mergeCell ref="ANW32:AOB32"/>
    <mergeCell ref="AOC32:AOH32"/>
    <mergeCell ref="AOI32:AON32"/>
    <mergeCell ref="AOO32:AOT32"/>
    <mergeCell ref="AMM32:AMR32"/>
    <mergeCell ref="AMS32:AMX32"/>
    <mergeCell ref="AMY32:AND32"/>
    <mergeCell ref="ANE32:ANJ32"/>
    <mergeCell ref="ANK32:ANP32"/>
    <mergeCell ref="ALI32:ALN32"/>
    <mergeCell ref="ALO32:ALT32"/>
    <mergeCell ref="ALU32:ALZ32"/>
    <mergeCell ref="AMA32:AMF32"/>
    <mergeCell ref="AMG32:AML32"/>
    <mergeCell ref="AKE32:AKJ32"/>
    <mergeCell ref="AKK32:AKP32"/>
    <mergeCell ref="AKQ32:AKV32"/>
    <mergeCell ref="AKW32:ALB32"/>
    <mergeCell ref="ALC32:ALH32"/>
    <mergeCell ref="AJA32:AJF32"/>
    <mergeCell ref="AJG32:AJL32"/>
    <mergeCell ref="AJM32:AJR32"/>
    <mergeCell ref="AJS32:AJX32"/>
    <mergeCell ref="AJY32:AKD32"/>
    <mergeCell ref="AHW32:AIB32"/>
    <mergeCell ref="AIC32:AIH32"/>
    <mergeCell ref="AII32:AIN32"/>
    <mergeCell ref="AIO32:AIT32"/>
    <mergeCell ref="AIU32:AIZ32"/>
    <mergeCell ref="AGS32:AGX32"/>
    <mergeCell ref="AGY32:AHD32"/>
    <mergeCell ref="AHE32:AHJ32"/>
    <mergeCell ref="AHK32:AHP32"/>
    <mergeCell ref="AHQ32:AHV32"/>
    <mergeCell ref="AFO32:AFT32"/>
    <mergeCell ref="AFU32:AFZ32"/>
    <mergeCell ref="AGA32:AGF32"/>
    <mergeCell ref="AGG32:AGL32"/>
    <mergeCell ref="AGM32:AGR32"/>
    <mergeCell ref="AEK32:AEP32"/>
    <mergeCell ref="AEQ32:AEV32"/>
    <mergeCell ref="AEW32:AFB32"/>
    <mergeCell ref="AFC32:AFH32"/>
    <mergeCell ref="AFI32:AFN32"/>
    <mergeCell ref="ADG32:ADL32"/>
    <mergeCell ref="ADM32:ADR32"/>
    <mergeCell ref="ADS32:ADX32"/>
    <mergeCell ref="ADY32:AED32"/>
    <mergeCell ref="AEE32:AEJ32"/>
    <mergeCell ref="ACC32:ACH32"/>
    <mergeCell ref="ACI32:ACN32"/>
    <mergeCell ref="ACO32:ACT32"/>
    <mergeCell ref="ACU32:ACZ32"/>
    <mergeCell ref="ADA32:ADF32"/>
    <mergeCell ref="AAY32:ABD32"/>
    <mergeCell ref="ABE32:ABJ32"/>
    <mergeCell ref="ABK32:ABP32"/>
    <mergeCell ref="ABQ32:ABV32"/>
    <mergeCell ref="ABW32:ACB32"/>
    <mergeCell ref="ZU32:ZZ32"/>
    <mergeCell ref="AAA32:AAF32"/>
    <mergeCell ref="AAG32:AAL32"/>
    <mergeCell ref="AAM32:AAR32"/>
    <mergeCell ref="AAS32:AAX32"/>
    <mergeCell ref="YQ32:YV32"/>
    <mergeCell ref="YW32:ZB32"/>
    <mergeCell ref="ZC32:ZH32"/>
    <mergeCell ref="ZI32:ZN32"/>
    <mergeCell ref="ZO32:ZT32"/>
    <mergeCell ref="XM32:XR32"/>
    <mergeCell ref="XS32:XX32"/>
    <mergeCell ref="XY32:YD32"/>
    <mergeCell ref="YE32:YJ32"/>
    <mergeCell ref="YK32:YP32"/>
    <mergeCell ref="WI32:WN32"/>
    <mergeCell ref="WO32:WT32"/>
    <mergeCell ref="WU32:WZ32"/>
    <mergeCell ref="XA32:XF32"/>
    <mergeCell ref="XG32:XL32"/>
    <mergeCell ref="VE32:VJ32"/>
    <mergeCell ref="VK32:VP32"/>
    <mergeCell ref="VQ32:VV32"/>
    <mergeCell ref="VW32:WB32"/>
    <mergeCell ref="WC32:WH32"/>
    <mergeCell ref="UA32:UF32"/>
    <mergeCell ref="UG32:UL32"/>
    <mergeCell ref="UM32:UR32"/>
    <mergeCell ref="US32:UX32"/>
    <mergeCell ref="UY32:VD32"/>
    <mergeCell ref="SW32:TB32"/>
    <mergeCell ref="TC32:TH32"/>
    <mergeCell ref="TI32:TN32"/>
    <mergeCell ref="TO32:TT32"/>
    <mergeCell ref="TU32:TZ32"/>
    <mergeCell ref="RS32:RX32"/>
    <mergeCell ref="RY32:SD32"/>
    <mergeCell ref="SE32:SJ32"/>
    <mergeCell ref="SK32:SP32"/>
    <mergeCell ref="SQ32:SV32"/>
    <mergeCell ref="QO32:QT32"/>
    <mergeCell ref="QU32:QZ32"/>
    <mergeCell ref="RA32:RF32"/>
    <mergeCell ref="RG32:RL32"/>
    <mergeCell ref="RM32:RR32"/>
    <mergeCell ref="PK32:PP32"/>
    <mergeCell ref="PQ32:PV32"/>
    <mergeCell ref="PW32:QB32"/>
    <mergeCell ref="QC32:QH32"/>
    <mergeCell ref="QI32:QN32"/>
    <mergeCell ref="OG32:OL32"/>
    <mergeCell ref="OM32:OR32"/>
    <mergeCell ref="OS32:OX32"/>
    <mergeCell ref="OY32:PD32"/>
    <mergeCell ref="PE32:PJ32"/>
    <mergeCell ref="NC32:NH32"/>
    <mergeCell ref="NI32:NN32"/>
    <mergeCell ref="NO32:NT32"/>
    <mergeCell ref="NU32:NZ32"/>
    <mergeCell ref="OA32:OF32"/>
    <mergeCell ref="LY32:MD32"/>
    <mergeCell ref="ME32:MJ32"/>
    <mergeCell ref="MK32:MP32"/>
    <mergeCell ref="MQ32:MV32"/>
    <mergeCell ref="MW32:NB32"/>
    <mergeCell ref="KU32:KZ32"/>
    <mergeCell ref="LA32:LF32"/>
    <mergeCell ref="LG32:LL32"/>
    <mergeCell ref="LM32:LR32"/>
    <mergeCell ref="LS32:LX32"/>
    <mergeCell ref="JQ32:JV32"/>
    <mergeCell ref="JW32:KB32"/>
    <mergeCell ref="KC32:KH32"/>
    <mergeCell ref="KI32:KN32"/>
    <mergeCell ref="KO32:KT32"/>
    <mergeCell ref="BO35:BT35"/>
    <mergeCell ref="BU35:BZ35"/>
    <mergeCell ref="CA35:CF35"/>
    <mergeCell ref="CG35:CL35"/>
    <mergeCell ref="CM35:CR35"/>
    <mergeCell ref="AK35:AP35"/>
    <mergeCell ref="AQ35:AV35"/>
    <mergeCell ref="AW35:BB35"/>
    <mergeCell ref="BC35:BH35"/>
    <mergeCell ref="BI35:BN35"/>
    <mergeCell ref="BO38:BT38"/>
    <mergeCell ref="IM32:IR32"/>
    <mergeCell ref="IS32:IX32"/>
    <mergeCell ref="IY32:JD32"/>
    <mergeCell ref="JE32:JJ32"/>
    <mergeCell ref="JK32:JP32"/>
    <mergeCell ref="HI32:HN32"/>
    <mergeCell ref="HO32:HT32"/>
    <mergeCell ref="HU32:HZ32"/>
    <mergeCell ref="IA32:IF32"/>
    <mergeCell ref="IG32:IL32"/>
    <mergeCell ref="GE32:GJ32"/>
    <mergeCell ref="GK32:GP32"/>
    <mergeCell ref="GQ32:GV32"/>
    <mergeCell ref="GW32:HB32"/>
    <mergeCell ref="HC32:HH32"/>
    <mergeCell ref="FA32:FF32"/>
    <mergeCell ref="FG32:FL32"/>
    <mergeCell ref="FM32:FR32"/>
    <mergeCell ref="FS32:FX32"/>
    <mergeCell ref="FY32:GD32"/>
    <mergeCell ref="IM35:IR35"/>
    <mergeCell ref="DW32:EB32"/>
    <mergeCell ref="EC32:EH32"/>
    <mergeCell ref="EI32:EN32"/>
    <mergeCell ref="EO32:ET32"/>
    <mergeCell ref="EU32:EZ32"/>
    <mergeCell ref="CS32:CX32"/>
    <mergeCell ref="CY32:DD32"/>
    <mergeCell ref="DE32:DJ32"/>
    <mergeCell ref="DK32:DP32"/>
    <mergeCell ref="DQ32:DV32"/>
    <mergeCell ref="BO32:BT32"/>
    <mergeCell ref="BU32:BZ32"/>
    <mergeCell ref="CA32:CF32"/>
    <mergeCell ref="CG32:CL32"/>
    <mergeCell ref="CM32:CR32"/>
    <mergeCell ref="AK32:AP32"/>
    <mergeCell ref="AQ32:AV32"/>
    <mergeCell ref="AW32:BB32"/>
    <mergeCell ref="BC32:BH32"/>
    <mergeCell ref="BI32:BN32"/>
    <mergeCell ref="A1:F1"/>
    <mergeCell ref="G32:L32"/>
    <mergeCell ref="M32:R32"/>
    <mergeCell ref="S32:X32"/>
    <mergeCell ref="Y32:AD32"/>
    <mergeCell ref="AE32:AJ32"/>
    <mergeCell ref="B39:F39"/>
    <mergeCell ref="A20:F20"/>
    <mergeCell ref="A32:F32"/>
    <mergeCell ref="A35:F35"/>
    <mergeCell ref="A38:F38"/>
    <mergeCell ref="B33:F33"/>
    <mergeCell ref="A2:B2"/>
    <mergeCell ref="C2:F2"/>
    <mergeCell ref="B10:F10"/>
    <mergeCell ref="B18:F18"/>
    <mergeCell ref="B13:F13"/>
    <mergeCell ref="B16:F16"/>
    <mergeCell ref="B36:F36"/>
    <mergeCell ref="B21:F21"/>
    <mergeCell ref="B4:F4"/>
    <mergeCell ref="G35:L35"/>
    <mergeCell ref="M35:R35"/>
    <mergeCell ref="S35:X35"/>
    <mergeCell ref="Y35:AD35"/>
    <mergeCell ref="AE35:AJ35"/>
    <mergeCell ref="G38:L38"/>
    <mergeCell ref="M38:R38"/>
    <mergeCell ref="S38:X38"/>
    <mergeCell ref="Y38:AD38"/>
    <mergeCell ref="AE38:AJ3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80" zoomScaleNormal="80" workbookViewId="0">
      <selection activeCell="B7" sqref="B7:J9"/>
    </sheetView>
  </sheetViews>
  <sheetFormatPr defaultColWidth="0" defaultRowHeight="15" zeroHeight="1"/>
  <cols>
    <col min="1" max="1" width="9.140625" style="133" customWidth="1"/>
    <col min="2" max="2" width="14.5703125" style="133" customWidth="1"/>
    <col min="3" max="3" width="23.140625" style="133" bestFit="1" customWidth="1"/>
    <col min="4" max="4" width="16.28515625" style="133" customWidth="1"/>
    <col min="5" max="5" width="16.85546875" style="133" customWidth="1"/>
    <col min="6" max="6" width="18.85546875" style="133" customWidth="1"/>
    <col min="7" max="7" width="18.7109375" style="133" customWidth="1"/>
    <col min="8" max="8" width="19.85546875" style="133" customWidth="1"/>
    <col min="9" max="9" width="17.7109375" style="133" customWidth="1"/>
    <col min="10" max="10" width="19" style="133" customWidth="1"/>
    <col min="11" max="14" width="0" style="133" hidden="1" customWidth="1"/>
    <col min="15" max="16384" width="9.140625" style="133" hidden="1"/>
  </cols>
  <sheetData>
    <row r="1" spans="1:10" s="317" customFormat="1" ht="21" thickBot="1">
      <c r="A1" s="745" t="s">
        <v>1256</v>
      </c>
      <c r="B1" s="746"/>
      <c r="C1" s="746"/>
      <c r="D1" s="746"/>
      <c r="E1" s="746"/>
      <c r="F1" s="746"/>
      <c r="G1" s="746"/>
      <c r="H1" s="746"/>
      <c r="I1" s="746"/>
      <c r="J1" s="746"/>
    </row>
    <row r="2" spans="1:10" customFormat="1" ht="36.75" customHeight="1">
      <c r="A2" s="747" t="s">
        <v>1224</v>
      </c>
      <c r="B2" s="748"/>
      <c r="C2" s="748"/>
      <c r="D2" s="748"/>
      <c r="E2" s="748"/>
      <c r="F2" s="748"/>
      <c r="G2" s="748"/>
      <c r="H2" s="748"/>
      <c r="I2" s="748"/>
      <c r="J2" s="748"/>
    </row>
    <row r="3" spans="1:10" s="131" customFormat="1" ht="15.75">
      <c r="A3" s="744" t="s">
        <v>2</v>
      </c>
      <c r="B3" s="744"/>
      <c r="C3" s="744" t="str">
        <f>'General Information'!D3 &amp;"  "&amp;""</f>
        <v xml:space="preserve">  </v>
      </c>
      <c r="D3" s="744"/>
      <c r="E3" s="744"/>
      <c r="F3" s="744"/>
      <c r="G3" s="744"/>
      <c r="H3" s="744"/>
      <c r="I3" s="744"/>
      <c r="J3" s="744"/>
    </row>
    <row r="4" spans="1:10" s="132" customFormat="1" ht="20.25" customHeight="1">
      <c r="A4" s="744" t="s">
        <v>159</v>
      </c>
      <c r="B4" s="744"/>
      <c r="C4" s="365" t="str">
        <f>'General Information'!B2 &amp;"  "&amp;""</f>
        <v xml:space="preserve">Railway  </v>
      </c>
      <c r="D4" s="365" t="s">
        <v>160</v>
      </c>
      <c r="E4" s="365" t="str">
        <f>'General Information'!G2 &amp;"  "&amp;""</f>
        <v xml:space="preserve">Production  </v>
      </c>
      <c r="F4" s="744" t="s">
        <v>443</v>
      </c>
      <c r="G4" s="744"/>
      <c r="H4" s="744" t="str">
        <f>'General Information'!F6 &amp;"  "&amp;""</f>
        <v xml:space="preserve">  </v>
      </c>
      <c r="I4" s="744"/>
      <c r="J4" s="744"/>
    </row>
    <row r="5" spans="1:10" s="132" customFormat="1" ht="31.5" customHeight="1">
      <c r="A5" s="752" t="s">
        <v>161</v>
      </c>
      <c r="B5" s="753" t="s">
        <v>813</v>
      </c>
      <c r="C5" s="753" t="s">
        <v>814</v>
      </c>
      <c r="D5" s="753" t="s">
        <v>818</v>
      </c>
      <c r="E5" s="753" t="str">
        <f>'Form Sk2'!E7</f>
        <v>Previous Year               (20__-20__)</v>
      </c>
      <c r="F5" s="753"/>
      <c r="G5" s="754" t="str">
        <f>'Form Sk2'!F7</f>
        <v>Current/Assessment /Target Year            (2018-2019)</v>
      </c>
      <c r="H5" s="753"/>
      <c r="I5" s="755" t="s">
        <v>164</v>
      </c>
      <c r="J5" s="755" t="s">
        <v>812</v>
      </c>
    </row>
    <row r="6" spans="1:10" ht="47.25">
      <c r="A6" s="752"/>
      <c r="B6" s="753"/>
      <c r="C6" s="753"/>
      <c r="D6" s="752"/>
      <c r="E6" s="134" t="s">
        <v>815</v>
      </c>
      <c r="F6" s="134" t="s">
        <v>816</v>
      </c>
      <c r="G6" s="134" t="s">
        <v>815</v>
      </c>
      <c r="H6" s="134" t="s">
        <v>816</v>
      </c>
      <c r="I6" s="756"/>
      <c r="J6" s="756"/>
    </row>
    <row r="7" spans="1:10">
      <c r="A7" s="135">
        <v>1</v>
      </c>
      <c r="B7" s="468"/>
      <c r="C7" s="136"/>
      <c r="D7" s="139"/>
      <c r="E7" s="139"/>
      <c r="F7" s="139"/>
      <c r="G7" s="139"/>
      <c r="H7" s="139"/>
      <c r="I7" s="139"/>
      <c r="J7" s="139"/>
    </row>
    <row r="8" spans="1:10">
      <c r="A8" s="135">
        <v>2</v>
      </c>
      <c r="B8" s="468"/>
      <c r="C8" s="136"/>
      <c r="D8" s="139"/>
      <c r="E8" s="139"/>
      <c r="F8" s="139"/>
      <c r="G8" s="139"/>
      <c r="H8" s="139"/>
      <c r="I8" s="139"/>
      <c r="J8" s="139"/>
    </row>
    <row r="9" spans="1:10">
      <c r="A9" s="135">
        <v>3</v>
      </c>
      <c r="B9" s="468"/>
      <c r="C9" s="136"/>
      <c r="D9" s="139"/>
      <c r="E9" s="139"/>
      <c r="F9" s="139"/>
      <c r="G9" s="139"/>
      <c r="H9" s="139"/>
      <c r="I9" s="139"/>
      <c r="J9" s="139"/>
    </row>
    <row r="10" spans="1:10">
      <c r="A10" s="135">
        <v>4</v>
      </c>
      <c r="B10" s="136"/>
      <c r="C10" s="136"/>
      <c r="D10" s="139"/>
      <c r="E10" s="139"/>
      <c r="F10" s="139"/>
      <c r="G10" s="139"/>
      <c r="H10" s="139"/>
      <c r="I10" s="139"/>
      <c r="J10" s="139"/>
    </row>
    <row r="11" spans="1:10">
      <c r="A11" s="135">
        <v>5</v>
      </c>
      <c r="B11" s="136"/>
      <c r="C11" s="136"/>
      <c r="D11" s="139"/>
      <c r="E11" s="139"/>
      <c r="F11" s="139"/>
      <c r="G11" s="139"/>
      <c r="H11" s="139"/>
      <c r="I11" s="139"/>
      <c r="J11" s="139"/>
    </row>
    <row r="12" spans="1:10">
      <c r="A12" s="135">
        <v>6</v>
      </c>
      <c r="B12" s="136"/>
      <c r="C12" s="136"/>
      <c r="D12" s="139"/>
      <c r="E12" s="139"/>
      <c r="F12" s="139"/>
      <c r="G12" s="139"/>
      <c r="H12" s="139"/>
      <c r="I12" s="139"/>
      <c r="J12" s="139"/>
    </row>
    <row r="13" spans="1:10">
      <c r="A13" s="135">
        <v>7</v>
      </c>
      <c r="B13" s="136"/>
      <c r="C13" s="136"/>
      <c r="D13" s="139"/>
      <c r="E13" s="139"/>
      <c r="F13" s="139"/>
      <c r="G13" s="139"/>
      <c r="H13" s="139"/>
      <c r="I13" s="139"/>
      <c r="J13" s="139"/>
    </row>
    <row r="14" spans="1:10">
      <c r="A14" s="135">
        <v>8</v>
      </c>
      <c r="B14" s="136"/>
      <c r="C14" s="136"/>
      <c r="D14" s="139"/>
      <c r="E14" s="139"/>
      <c r="F14" s="139"/>
      <c r="G14" s="139"/>
      <c r="H14" s="139"/>
      <c r="I14" s="139"/>
      <c r="J14" s="139"/>
    </row>
    <row r="15" spans="1:10">
      <c r="A15" s="135">
        <v>9</v>
      </c>
      <c r="B15" s="136"/>
      <c r="C15" s="136"/>
      <c r="D15" s="139"/>
      <c r="E15" s="139"/>
      <c r="F15" s="139"/>
      <c r="G15" s="139"/>
      <c r="H15" s="139"/>
      <c r="I15" s="139"/>
      <c r="J15" s="139"/>
    </row>
    <row r="16" spans="1:10">
      <c r="A16" s="135">
        <v>10</v>
      </c>
      <c r="B16" s="136"/>
      <c r="C16" s="136"/>
      <c r="D16" s="139"/>
      <c r="E16" s="139"/>
      <c r="F16" s="139"/>
      <c r="G16" s="139"/>
      <c r="H16" s="139"/>
      <c r="I16" s="139"/>
      <c r="J16" s="139"/>
    </row>
    <row r="17" spans="1:10">
      <c r="A17" s="135">
        <v>11</v>
      </c>
      <c r="B17" s="136"/>
      <c r="C17" s="136"/>
      <c r="D17" s="139"/>
      <c r="E17" s="139"/>
      <c r="F17" s="139"/>
      <c r="G17" s="139"/>
      <c r="H17" s="139"/>
      <c r="I17" s="139"/>
      <c r="J17" s="139"/>
    </row>
    <row r="18" spans="1:10">
      <c r="A18" s="135">
        <v>12</v>
      </c>
      <c r="B18" s="136"/>
      <c r="C18" s="136"/>
      <c r="D18" s="139"/>
      <c r="E18" s="139"/>
      <c r="F18" s="139"/>
      <c r="G18" s="139"/>
      <c r="H18" s="139"/>
      <c r="I18" s="139"/>
      <c r="J18" s="139"/>
    </row>
    <row r="19" spans="1:10">
      <c r="A19" s="135">
        <v>13</v>
      </c>
      <c r="B19" s="136"/>
      <c r="C19" s="136"/>
      <c r="D19" s="139"/>
      <c r="E19" s="139"/>
      <c r="F19" s="139"/>
      <c r="G19" s="139"/>
      <c r="H19" s="139"/>
      <c r="I19" s="139"/>
      <c r="J19" s="139"/>
    </row>
    <row r="20" spans="1:10">
      <c r="A20" s="135">
        <v>14</v>
      </c>
      <c r="B20" s="136"/>
      <c r="C20" s="136"/>
      <c r="D20" s="139"/>
      <c r="E20" s="139"/>
      <c r="F20" s="139"/>
      <c r="G20" s="139"/>
      <c r="H20" s="139"/>
      <c r="I20" s="139"/>
      <c r="J20" s="139"/>
    </row>
    <row r="21" spans="1:10">
      <c r="A21" s="135">
        <v>15</v>
      </c>
      <c r="B21" s="136"/>
      <c r="C21" s="136"/>
      <c r="D21" s="139"/>
      <c r="E21" s="139"/>
      <c r="F21" s="139"/>
      <c r="G21" s="139"/>
      <c r="H21" s="139"/>
      <c r="I21" s="139"/>
      <c r="J21" s="139"/>
    </row>
    <row r="22" spans="1:10">
      <c r="A22" s="135">
        <v>16</v>
      </c>
      <c r="B22" s="136"/>
      <c r="C22" s="136"/>
      <c r="D22" s="139"/>
      <c r="E22" s="139"/>
      <c r="F22" s="139"/>
      <c r="G22" s="139"/>
      <c r="H22" s="139"/>
      <c r="I22" s="139"/>
      <c r="J22" s="139"/>
    </row>
    <row r="23" spans="1:10">
      <c r="A23" s="135">
        <v>17</v>
      </c>
      <c r="B23" s="136"/>
      <c r="C23" s="136"/>
      <c r="D23" s="139"/>
      <c r="E23" s="139"/>
      <c r="F23" s="139"/>
      <c r="G23" s="139"/>
      <c r="H23" s="139"/>
      <c r="I23" s="139"/>
      <c r="J23" s="139"/>
    </row>
    <row r="24" spans="1:10">
      <c r="A24" s="135">
        <v>18</v>
      </c>
      <c r="B24" s="136"/>
      <c r="C24" s="136"/>
      <c r="D24" s="139"/>
      <c r="E24" s="139"/>
      <c r="F24" s="139"/>
      <c r="G24" s="139"/>
      <c r="H24" s="139"/>
      <c r="I24" s="139"/>
      <c r="J24" s="139"/>
    </row>
    <row r="25" spans="1:10">
      <c r="A25" s="135">
        <v>19</v>
      </c>
      <c r="B25" s="136"/>
      <c r="C25" s="136"/>
      <c r="D25" s="139"/>
      <c r="E25" s="139"/>
      <c r="F25" s="139"/>
      <c r="G25" s="139"/>
      <c r="H25" s="139"/>
      <c r="I25" s="139"/>
      <c r="J25" s="139"/>
    </row>
    <row r="26" spans="1:10">
      <c r="A26" s="135">
        <v>20</v>
      </c>
      <c r="B26" s="136"/>
      <c r="C26" s="136"/>
      <c r="D26" s="139"/>
      <c r="E26" s="139"/>
      <c r="F26" s="139"/>
      <c r="G26" s="139"/>
      <c r="H26" s="139"/>
      <c r="I26" s="139"/>
      <c r="J26" s="139"/>
    </row>
    <row r="27" spans="1:10">
      <c r="A27" s="135">
        <v>21</v>
      </c>
      <c r="B27" s="136"/>
      <c r="C27" s="136"/>
      <c r="D27" s="139"/>
      <c r="E27" s="139"/>
      <c r="F27" s="139"/>
      <c r="G27" s="139"/>
      <c r="H27" s="139"/>
      <c r="I27" s="139"/>
      <c r="J27" s="139"/>
    </row>
    <row r="28" spans="1:10">
      <c r="A28" s="135">
        <v>22</v>
      </c>
      <c r="B28" s="136"/>
      <c r="C28" s="136"/>
      <c r="D28" s="139"/>
      <c r="E28" s="139"/>
      <c r="F28" s="139"/>
      <c r="G28" s="139"/>
      <c r="H28" s="139"/>
      <c r="I28" s="139"/>
      <c r="J28" s="139"/>
    </row>
    <row r="29" spans="1:10">
      <c r="A29" s="135">
        <v>23</v>
      </c>
      <c r="B29" s="136"/>
      <c r="C29" s="136"/>
      <c r="D29" s="139"/>
      <c r="E29" s="139"/>
      <c r="F29" s="139"/>
      <c r="G29" s="139"/>
      <c r="H29" s="139"/>
      <c r="I29" s="139"/>
      <c r="J29" s="139"/>
    </row>
    <row r="30" spans="1:10">
      <c r="A30" s="135">
        <v>24</v>
      </c>
      <c r="B30" s="136"/>
      <c r="C30" s="136"/>
      <c r="D30" s="139"/>
      <c r="E30" s="139"/>
      <c r="F30" s="139"/>
      <c r="G30" s="139"/>
      <c r="H30" s="139"/>
      <c r="I30" s="139"/>
      <c r="J30" s="139"/>
    </row>
    <row r="31" spans="1:10">
      <c r="A31" s="135">
        <v>25</v>
      </c>
      <c r="B31" s="136"/>
      <c r="C31" s="136"/>
      <c r="D31" s="139"/>
      <c r="E31" s="139"/>
      <c r="F31" s="139"/>
      <c r="G31" s="139"/>
      <c r="H31" s="139"/>
      <c r="I31" s="139"/>
      <c r="J31" s="139"/>
    </row>
    <row r="32" spans="1:10">
      <c r="A32" s="135">
        <v>26</v>
      </c>
      <c r="B32" s="136"/>
      <c r="C32" s="136"/>
      <c r="D32" s="139"/>
      <c r="E32" s="139"/>
      <c r="F32" s="139"/>
      <c r="G32" s="139"/>
      <c r="H32" s="139"/>
      <c r="I32" s="139"/>
      <c r="J32" s="139"/>
    </row>
    <row r="33" spans="1:10">
      <c r="A33" s="135">
        <v>27</v>
      </c>
      <c r="B33" s="136"/>
      <c r="C33" s="136"/>
      <c r="D33" s="139"/>
      <c r="E33" s="139"/>
      <c r="F33" s="139"/>
      <c r="G33" s="139"/>
      <c r="H33" s="139"/>
      <c r="I33" s="139"/>
      <c r="J33" s="139"/>
    </row>
    <row r="34" spans="1:10">
      <c r="A34" s="135">
        <v>28</v>
      </c>
      <c r="B34" s="136"/>
      <c r="C34" s="136"/>
      <c r="D34" s="139"/>
      <c r="E34" s="139"/>
      <c r="F34" s="139"/>
      <c r="G34" s="139"/>
      <c r="H34" s="139"/>
      <c r="I34" s="139"/>
      <c r="J34" s="139"/>
    </row>
    <row r="35" spans="1:10">
      <c r="A35" s="135">
        <v>29</v>
      </c>
      <c r="B35" s="136"/>
      <c r="C35" s="136"/>
      <c r="D35" s="139"/>
      <c r="E35" s="139"/>
      <c r="F35" s="139"/>
      <c r="G35" s="139"/>
      <c r="H35" s="139"/>
      <c r="I35" s="139"/>
      <c r="J35" s="139"/>
    </row>
    <row r="36" spans="1:10">
      <c r="A36" s="135">
        <v>30</v>
      </c>
      <c r="B36" s="136"/>
      <c r="C36" s="136"/>
      <c r="D36" s="139"/>
      <c r="E36" s="139"/>
      <c r="F36" s="139"/>
      <c r="G36" s="139"/>
      <c r="H36" s="139"/>
      <c r="I36" s="139"/>
      <c r="J36" s="139"/>
    </row>
    <row r="37" spans="1:10" ht="15.75">
      <c r="A37" s="751" t="s">
        <v>1640</v>
      </c>
      <c r="B37" s="751"/>
      <c r="C37" s="751"/>
      <c r="D37" s="751"/>
      <c r="E37" s="138">
        <f>SUM(E7:E36)</f>
        <v>0</v>
      </c>
      <c r="F37" s="138">
        <f t="shared" ref="F37:H37" si="0">SUM(F7:F36)</f>
        <v>0</v>
      </c>
      <c r="G37" s="138">
        <f t="shared" si="0"/>
        <v>0</v>
      </c>
      <c r="H37" s="138">
        <f t="shared" si="0"/>
        <v>0</v>
      </c>
      <c r="I37" s="138"/>
      <c r="J37" s="138"/>
    </row>
    <row r="38" spans="1:10" ht="15.75">
      <c r="A38" s="751" t="s">
        <v>1641</v>
      </c>
      <c r="B38" s="751"/>
      <c r="C38" s="751"/>
      <c r="D38" s="751"/>
      <c r="E38" s="138">
        <f>E37*'Form Sk2'!E592/10</f>
        <v>0</v>
      </c>
      <c r="F38" s="138">
        <f>F37</f>
        <v>0</v>
      </c>
      <c r="G38" s="138">
        <f>G37*'Form Sk2'!F592/10</f>
        <v>0</v>
      </c>
      <c r="H38" s="138">
        <f>H37</f>
        <v>0</v>
      </c>
      <c r="I38" s="138"/>
      <c r="J38" s="138"/>
    </row>
    <row r="39" spans="1:10" ht="64.5" customHeight="1">
      <c r="A39" s="749" t="s">
        <v>1639</v>
      </c>
      <c r="B39" s="750"/>
      <c r="C39" s="750"/>
      <c r="D39" s="750"/>
      <c r="E39" s="750"/>
      <c r="F39" s="750"/>
      <c r="G39" s="750"/>
      <c r="H39" s="750"/>
      <c r="I39" s="750"/>
      <c r="J39" s="750"/>
    </row>
    <row r="40" spans="1:10" hidden="1"/>
  </sheetData>
  <sheetProtection algorithmName="SHA-512" hashValue="gFoY1p6Me/6igttqiSIYmHSdn8ZL0+Q15Ei7J/YUU4tWOh2469i9XW0x6ITXRXh1vxHAXkcuF3i4zU5fDwtv6w==" saltValue="Xq0+sTfE7zscIZhULB4xGA==" spinCount="100000" sheet="1" objects="1" scenarios="1"/>
  <mergeCells count="18">
    <mergeCell ref="A39:J39"/>
    <mergeCell ref="A38:D38"/>
    <mergeCell ref="A5:A6"/>
    <mergeCell ref="B5:B6"/>
    <mergeCell ref="C5:C6"/>
    <mergeCell ref="D5:D6"/>
    <mergeCell ref="E5:F5"/>
    <mergeCell ref="G5:H5"/>
    <mergeCell ref="I5:I6"/>
    <mergeCell ref="J5:J6"/>
    <mergeCell ref="A37:D37"/>
    <mergeCell ref="C3:J3"/>
    <mergeCell ref="A4:B4"/>
    <mergeCell ref="F4:G4"/>
    <mergeCell ref="H4:J4"/>
    <mergeCell ref="A1:J1"/>
    <mergeCell ref="A2:J2"/>
    <mergeCell ref="A3:B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80" zoomScaleNormal="80" workbookViewId="0">
      <selection activeCell="A6" sqref="A6:N35"/>
    </sheetView>
  </sheetViews>
  <sheetFormatPr defaultColWidth="0" defaultRowHeight="15" zeroHeight="1"/>
  <cols>
    <col min="1" max="1" width="9.140625" style="133" customWidth="1"/>
    <col min="2" max="2" width="14.5703125" style="133" customWidth="1"/>
    <col min="3" max="3" width="23.140625" style="133" bestFit="1" customWidth="1"/>
    <col min="4" max="4" width="16.28515625" style="133" customWidth="1"/>
    <col min="5" max="5" width="21.140625" style="133" customWidth="1"/>
    <col min="6" max="6" width="18.85546875" style="133" customWidth="1"/>
    <col min="7" max="7" width="20.5703125" style="133" customWidth="1"/>
    <col min="8" max="8" width="19.85546875" style="133" customWidth="1"/>
    <col min="9" max="9" width="17.7109375" style="133" customWidth="1"/>
    <col min="10" max="10" width="19" style="133" customWidth="1"/>
    <col min="11" max="11" width="19.42578125" style="133" customWidth="1"/>
    <col min="12" max="12" width="19.7109375" style="133" customWidth="1"/>
    <col min="13" max="13" width="36.5703125" style="133" customWidth="1"/>
    <col min="14" max="14" width="38.85546875" style="133" customWidth="1"/>
    <col min="15" max="16384" width="9.140625" style="133" hidden="1"/>
  </cols>
  <sheetData>
    <row r="1" spans="1:14" s="366" customFormat="1" ht="23.25">
      <c r="A1" s="760" t="s">
        <v>936</v>
      </c>
      <c r="B1" s="761"/>
      <c r="C1" s="761"/>
      <c r="D1" s="761"/>
      <c r="E1" s="761"/>
      <c r="F1" s="761"/>
      <c r="G1" s="761"/>
      <c r="H1" s="761"/>
      <c r="I1" s="761"/>
      <c r="J1" s="761"/>
      <c r="K1" s="761"/>
      <c r="L1" s="761"/>
      <c r="M1" s="761"/>
      <c r="N1" s="761"/>
    </row>
    <row r="2" spans="1:14" s="131" customFormat="1" ht="15.75">
      <c r="A2" s="744" t="s">
        <v>2</v>
      </c>
      <c r="B2" s="744"/>
      <c r="C2" s="744" t="str">
        <f>'General Information'!D3 &amp;"  "&amp;""</f>
        <v xml:space="preserve">  </v>
      </c>
      <c r="D2" s="744"/>
      <c r="E2" s="744"/>
      <c r="F2" s="744"/>
      <c r="G2" s="744"/>
      <c r="H2" s="744"/>
      <c r="I2" s="744"/>
      <c r="J2" s="744"/>
      <c r="K2" s="744"/>
      <c r="L2" s="744"/>
      <c r="M2" s="744"/>
      <c r="N2" s="744"/>
    </row>
    <row r="3" spans="1:14" s="132" customFormat="1" ht="20.25" customHeight="1">
      <c r="A3" s="744" t="s">
        <v>159</v>
      </c>
      <c r="B3" s="744"/>
      <c r="C3" s="365" t="str">
        <f>'General Information'!B2 &amp;"  "&amp;""</f>
        <v xml:space="preserve">Railway  </v>
      </c>
      <c r="D3" s="365" t="s">
        <v>160</v>
      </c>
      <c r="E3" s="365" t="str">
        <f>'General Information'!G2 &amp;"  "&amp;""</f>
        <v xml:space="preserve">Production  </v>
      </c>
      <c r="F3" s="744" t="s">
        <v>443</v>
      </c>
      <c r="G3" s="744"/>
      <c r="H3" s="744" t="str">
        <f>'General Information'!F6 &amp;"  "&amp;""</f>
        <v xml:space="preserve">  </v>
      </c>
      <c r="I3" s="744"/>
      <c r="J3" s="744"/>
      <c r="K3" s="744"/>
      <c r="L3" s="744"/>
      <c r="M3" s="744"/>
      <c r="N3" s="744"/>
    </row>
    <row r="4" spans="1:14" s="132" customFormat="1" ht="31.5" customHeight="1">
      <c r="A4" s="752" t="s">
        <v>161</v>
      </c>
      <c r="B4" s="753" t="s">
        <v>813</v>
      </c>
      <c r="C4" s="753" t="s">
        <v>814</v>
      </c>
      <c r="D4" s="753" t="s">
        <v>818</v>
      </c>
      <c r="E4" s="244" t="s">
        <v>1220</v>
      </c>
      <c r="F4" s="244" t="s">
        <v>940</v>
      </c>
      <c r="G4" s="244" t="s">
        <v>941</v>
      </c>
      <c r="H4" s="244" t="s">
        <v>942</v>
      </c>
      <c r="I4" s="244" t="s">
        <v>943</v>
      </c>
      <c r="J4" s="244" t="s">
        <v>351</v>
      </c>
      <c r="K4" s="758" t="str">
        <f>'Form Sk2'!F7</f>
        <v>Current/Assessment /Target Year            (2018-2019)</v>
      </c>
      <c r="L4" s="759"/>
      <c r="M4" s="753" t="s">
        <v>164</v>
      </c>
      <c r="N4" s="753" t="s">
        <v>812</v>
      </c>
    </row>
    <row r="5" spans="1:14" ht="47.25">
      <c r="A5" s="752"/>
      <c r="B5" s="753"/>
      <c r="C5" s="753"/>
      <c r="D5" s="752"/>
      <c r="E5" s="244" t="s">
        <v>147</v>
      </c>
      <c r="F5" s="244" t="s">
        <v>147</v>
      </c>
      <c r="G5" s="244" t="s">
        <v>322</v>
      </c>
      <c r="H5" s="244" t="s">
        <v>945</v>
      </c>
      <c r="I5" s="244" t="s">
        <v>322</v>
      </c>
      <c r="J5" s="244" t="s">
        <v>946</v>
      </c>
      <c r="K5" s="134" t="s">
        <v>815</v>
      </c>
      <c r="L5" s="134" t="s">
        <v>816</v>
      </c>
      <c r="M5" s="753"/>
      <c r="N5" s="753"/>
    </row>
    <row r="6" spans="1:14" ht="15.75">
      <c r="A6" s="135"/>
      <c r="B6" s="468"/>
      <c r="C6" s="136"/>
      <c r="D6" s="139"/>
      <c r="E6" s="469"/>
      <c r="F6" s="469"/>
      <c r="G6" s="139"/>
      <c r="H6" s="139"/>
      <c r="I6" s="139"/>
      <c r="J6" s="139"/>
      <c r="K6" s="469"/>
      <c r="L6" s="139"/>
      <c r="M6" s="140"/>
      <c r="N6" s="140"/>
    </row>
    <row r="7" spans="1:14" s="359" customFormat="1" ht="15.75">
      <c r="A7" s="135"/>
      <c r="B7" s="468"/>
      <c r="C7" s="136"/>
      <c r="D7" s="139"/>
      <c r="E7" s="469"/>
      <c r="F7" s="469"/>
      <c r="G7" s="139"/>
      <c r="H7" s="139"/>
      <c r="I7" s="139"/>
      <c r="J7" s="139"/>
      <c r="K7" s="469"/>
      <c r="L7" s="139"/>
      <c r="M7" s="140"/>
      <c r="N7" s="140"/>
    </row>
    <row r="8" spans="1:14" s="359" customFormat="1" ht="15.75">
      <c r="A8" s="135"/>
      <c r="B8" s="468"/>
      <c r="C8" s="136"/>
      <c r="D8" s="139"/>
      <c r="E8" s="469"/>
      <c r="F8" s="469"/>
      <c r="G8" s="139"/>
      <c r="H8" s="139"/>
      <c r="I8" s="139"/>
      <c r="J8" s="139"/>
      <c r="K8" s="469"/>
      <c r="L8" s="139"/>
      <c r="M8" s="140"/>
      <c r="N8" s="140"/>
    </row>
    <row r="9" spans="1:14" s="359" customFormat="1" ht="15.75">
      <c r="A9" s="135"/>
      <c r="B9" s="468"/>
      <c r="C9" s="136"/>
      <c r="D9" s="139"/>
      <c r="E9" s="469"/>
      <c r="F9" s="469"/>
      <c r="G9" s="139"/>
      <c r="H9" s="139"/>
      <c r="I9" s="139"/>
      <c r="J9" s="139"/>
      <c r="K9" s="469"/>
      <c r="L9" s="139"/>
      <c r="M9" s="140"/>
      <c r="N9" s="140"/>
    </row>
    <row r="10" spans="1:14" s="359" customFormat="1" ht="15.75">
      <c r="A10" s="135"/>
      <c r="B10" s="468"/>
      <c r="C10" s="136"/>
      <c r="D10" s="139"/>
      <c r="E10" s="469"/>
      <c r="F10" s="469"/>
      <c r="G10" s="139"/>
      <c r="H10" s="139"/>
      <c r="I10" s="139"/>
      <c r="J10" s="139"/>
      <c r="K10" s="469"/>
      <c r="L10" s="139"/>
      <c r="M10" s="140"/>
      <c r="N10" s="140"/>
    </row>
    <row r="11" spans="1:14" s="359" customFormat="1" ht="15.75">
      <c r="A11" s="135"/>
      <c r="B11" s="468"/>
      <c r="C11" s="136"/>
      <c r="D11" s="139"/>
      <c r="E11" s="469"/>
      <c r="F11" s="469"/>
      <c r="G11" s="139"/>
      <c r="H11" s="139"/>
      <c r="I11" s="139"/>
      <c r="J11" s="139"/>
      <c r="K11" s="469"/>
      <c r="L11" s="139"/>
      <c r="M11" s="140"/>
      <c r="N11" s="140"/>
    </row>
    <row r="12" spans="1:14" s="359" customFormat="1" ht="15.75">
      <c r="A12" s="135"/>
      <c r="B12" s="468"/>
      <c r="C12" s="136"/>
      <c r="D12" s="139"/>
      <c r="E12" s="469"/>
      <c r="F12" s="469"/>
      <c r="G12" s="139"/>
      <c r="H12" s="139"/>
      <c r="I12" s="139"/>
      <c r="J12" s="139"/>
      <c r="K12" s="469"/>
      <c r="L12" s="139"/>
      <c r="M12" s="140"/>
      <c r="N12" s="140"/>
    </row>
    <row r="13" spans="1:14" s="359" customFormat="1" ht="15.75">
      <c r="A13" s="135"/>
      <c r="B13" s="468"/>
      <c r="C13" s="136"/>
      <c r="D13" s="139"/>
      <c r="E13" s="469"/>
      <c r="F13" s="469"/>
      <c r="G13" s="139"/>
      <c r="H13" s="139"/>
      <c r="I13" s="139"/>
      <c r="J13" s="139"/>
      <c r="K13" s="469"/>
      <c r="L13" s="139"/>
      <c r="M13" s="140"/>
      <c r="N13" s="140"/>
    </row>
    <row r="14" spans="1:14" s="359" customFormat="1" ht="15.75">
      <c r="A14" s="135"/>
      <c r="B14" s="468"/>
      <c r="C14" s="136"/>
      <c r="D14" s="139"/>
      <c r="E14" s="469"/>
      <c r="F14" s="469"/>
      <c r="G14" s="139"/>
      <c r="H14" s="139"/>
      <c r="I14" s="139"/>
      <c r="J14" s="139"/>
      <c r="K14" s="469"/>
      <c r="L14" s="139"/>
      <c r="M14" s="140"/>
      <c r="N14" s="140"/>
    </row>
    <row r="15" spans="1:14" s="359" customFormat="1" ht="15.75">
      <c r="A15" s="135"/>
      <c r="B15" s="468"/>
      <c r="C15" s="136"/>
      <c r="D15" s="139"/>
      <c r="E15" s="469"/>
      <c r="F15" s="469"/>
      <c r="G15" s="139"/>
      <c r="H15" s="139"/>
      <c r="I15" s="139"/>
      <c r="J15" s="139"/>
      <c r="K15" s="469"/>
      <c r="L15" s="139"/>
      <c r="M15" s="140"/>
      <c r="N15" s="140"/>
    </row>
    <row r="16" spans="1:14" s="359" customFormat="1" ht="15.75">
      <c r="A16" s="135"/>
      <c r="B16" s="468"/>
      <c r="C16" s="136"/>
      <c r="D16" s="139"/>
      <c r="E16" s="469"/>
      <c r="F16" s="469"/>
      <c r="G16" s="139"/>
      <c r="H16" s="139"/>
      <c r="I16" s="139"/>
      <c r="J16" s="139"/>
      <c r="K16" s="469"/>
      <c r="L16" s="139"/>
      <c r="M16" s="140"/>
      <c r="N16" s="140"/>
    </row>
    <row r="17" spans="1:14" s="359" customFormat="1" ht="15.75">
      <c r="A17" s="135"/>
      <c r="B17" s="468"/>
      <c r="C17" s="136"/>
      <c r="D17" s="139"/>
      <c r="E17" s="469"/>
      <c r="F17" s="469"/>
      <c r="G17" s="139"/>
      <c r="H17" s="139"/>
      <c r="I17" s="139"/>
      <c r="J17" s="139"/>
      <c r="K17" s="469"/>
      <c r="L17" s="139"/>
      <c r="M17" s="140"/>
      <c r="N17" s="140"/>
    </row>
    <row r="18" spans="1:14" s="359" customFormat="1" ht="15.75">
      <c r="A18" s="135"/>
      <c r="B18" s="468"/>
      <c r="C18" s="136"/>
      <c r="D18" s="139"/>
      <c r="E18" s="469"/>
      <c r="F18" s="469"/>
      <c r="G18" s="139"/>
      <c r="H18" s="139"/>
      <c r="I18" s="139"/>
      <c r="J18" s="139"/>
      <c r="K18" s="469"/>
      <c r="L18" s="139"/>
      <c r="M18" s="140"/>
      <c r="N18" s="140"/>
    </row>
    <row r="19" spans="1:14" s="359" customFormat="1">
      <c r="A19" s="135"/>
      <c r="B19" s="136"/>
      <c r="C19" s="136"/>
      <c r="D19" s="139"/>
      <c r="E19" s="139"/>
      <c r="F19" s="139"/>
      <c r="G19" s="139"/>
      <c r="H19" s="139"/>
      <c r="I19" s="139"/>
      <c r="J19" s="139"/>
      <c r="K19" s="139"/>
      <c r="L19" s="139"/>
      <c r="M19" s="140"/>
      <c r="N19" s="140"/>
    </row>
    <row r="20" spans="1:14" s="359" customFormat="1">
      <c r="A20" s="135"/>
      <c r="B20" s="136"/>
      <c r="C20" s="136"/>
      <c r="D20" s="139"/>
      <c r="E20" s="139"/>
      <c r="F20" s="139"/>
      <c r="G20" s="139"/>
      <c r="H20" s="139"/>
      <c r="I20" s="139"/>
      <c r="J20" s="139"/>
      <c r="K20" s="139"/>
      <c r="L20" s="139"/>
      <c r="M20" s="140"/>
      <c r="N20" s="140"/>
    </row>
    <row r="21" spans="1:14" s="359" customFormat="1">
      <c r="A21" s="135"/>
      <c r="B21" s="136"/>
      <c r="C21" s="136"/>
      <c r="D21" s="139"/>
      <c r="E21" s="139"/>
      <c r="F21" s="139"/>
      <c r="G21" s="139"/>
      <c r="H21" s="139"/>
      <c r="I21" s="139"/>
      <c r="J21" s="139"/>
      <c r="K21" s="139"/>
      <c r="L21" s="139"/>
      <c r="M21" s="140"/>
      <c r="N21" s="140"/>
    </row>
    <row r="22" spans="1:14" s="359" customFormat="1">
      <c r="A22" s="135"/>
      <c r="B22" s="136"/>
      <c r="C22" s="136"/>
      <c r="D22" s="139"/>
      <c r="E22" s="139"/>
      <c r="F22" s="139"/>
      <c r="G22" s="139"/>
      <c r="H22" s="139"/>
      <c r="I22" s="139"/>
      <c r="J22" s="139"/>
      <c r="K22" s="139"/>
      <c r="L22" s="139"/>
      <c r="M22" s="140"/>
      <c r="N22" s="140"/>
    </row>
    <row r="23" spans="1:14" s="359" customFormat="1">
      <c r="A23" s="135"/>
      <c r="B23" s="136"/>
      <c r="C23" s="136"/>
      <c r="D23" s="139"/>
      <c r="E23" s="139"/>
      <c r="F23" s="139"/>
      <c r="G23" s="139"/>
      <c r="H23" s="139"/>
      <c r="I23" s="139"/>
      <c r="J23" s="139"/>
      <c r="K23" s="139"/>
      <c r="L23" s="139"/>
      <c r="M23" s="140"/>
      <c r="N23" s="140"/>
    </row>
    <row r="24" spans="1:14" s="359" customFormat="1">
      <c r="A24" s="135"/>
      <c r="B24" s="136"/>
      <c r="C24" s="136"/>
      <c r="D24" s="139"/>
      <c r="E24" s="139"/>
      <c r="F24" s="139"/>
      <c r="G24" s="139"/>
      <c r="H24" s="139"/>
      <c r="I24" s="139"/>
      <c r="J24" s="139"/>
      <c r="K24" s="139"/>
      <c r="L24" s="139"/>
      <c r="M24" s="140"/>
      <c r="N24" s="140"/>
    </row>
    <row r="25" spans="1:14" s="359" customFormat="1">
      <c r="A25" s="135"/>
      <c r="B25" s="136"/>
      <c r="C25" s="136"/>
      <c r="D25" s="139"/>
      <c r="E25" s="139"/>
      <c r="F25" s="139"/>
      <c r="G25" s="139"/>
      <c r="H25" s="139"/>
      <c r="I25" s="139"/>
      <c r="J25" s="139"/>
      <c r="K25" s="139"/>
      <c r="L25" s="139"/>
      <c r="M25" s="140"/>
      <c r="N25" s="140"/>
    </row>
    <row r="26" spans="1:14" s="359" customFormat="1">
      <c r="A26" s="135"/>
      <c r="B26" s="136"/>
      <c r="C26" s="136"/>
      <c r="D26" s="139"/>
      <c r="E26" s="139"/>
      <c r="F26" s="139"/>
      <c r="G26" s="139"/>
      <c r="H26" s="139"/>
      <c r="I26" s="139"/>
      <c r="J26" s="139"/>
      <c r="K26" s="139"/>
      <c r="L26" s="139"/>
      <c r="M26" s="140"/>
      <c r="N26" s="140"/>
    </row>
    <row r="27" spans="1:14" s="359" customFormat="1">
      <c r="A27" s="135"/>
      <c r="B27" s="136"/>
      <c r="C27" s="136"/>
      <c r="D27" s="139"/>
      <c r="E27" s="139"/>
      <c r="F27" s="139"/>
      <c r="G27" s="139"/>
      <c r="H27" s="139"/>
      <c r="I27" s="139"/>
      <c r="J27" s="139"/>
      <c r="K27" s="139"/>
      <c r="L27" s="139"/>
      <c r="M27" s="140"/>
      <c r="N27" s="140"/>
    </row>
    <row r="28" spans="1:14" s="359" customFormat="1">
      <c r="A28" s="135"/>
      <c r="B28" s="136"/>
      <c r="C28" s="136"/>
      <c r="D28" s="139"/>
      <c r="E28" s="139"/>
      <c r="F28" s="139"/>
      <c r="G28" s="139"/>
      <c r="H28" s="139"/>
      <c r="I28" s="139"/>
      <c r="J28" s="139"/>
      <c r="K28" s="139"/>
      <c r="L28" s="139"/>
      <c r="M28" s="140"/>
      <c r="N28" s="140"/>
    </row>
    <row r="29" spans="1:14" s="359" customFormat="1">
      <c r="A29" s="135"/>
      <c r="B29" s="136"/>
      <c r="C29" s="136"/>
      <c r="D29" s="139"/>
      <c r="E29" s="139"/>
      <c r="F29" s="139"/>
      <c r="G29" s="139"/>
      <c r="H29" s="139"/>
      <c r="I29" s="139"/>
      <c r="J29" s="139"/>
      <c r="K29" s="139"/>
      <c r="L29" s="139"/>
      <c r="M29" s="140"/>
      <c r="N29" s="140"/>
    </row>
    <row r="30" spans="1:14" s="359" customFormat="1">
      <c r="A30" s="135"/>
      <c r="B30" s="136"/>
      <c r="C30" s="136"/>
      <c r="D30" s="139"/>
      <c r="E30" s="139"/>
      <c r="F30" s="139"/>
      <c r="G30" s="139"/>
      <c r="H30" s="139"/>
      <c r="I30" s="139"/>
      <c r="J30" s="139"/>
      <c r="K30" s="139"/>
      <c r="L30" s="139"/>
      <c r="M30" s="140"/>
      <c r="N30" s="140"/>
    </row>
    <row r="31" spans="1:14" s="359" customFormat="1">
      <c r="A31" s="135"/>
      <c r="B31" s="136"/>
      <c r="C31" s="136"/>
      <c r="D31" s="139"/>
      <c r="E31" s="139"/>
      <c r="F31" s="139"/>
      <c r="G31" s="139"/>
      <c r="H31" s="139"/>
      <c r="I31" s="139"/>
      <c r="J31" s="139"/>
      <c r="K31" s="139"/>
      <c r="L31" s="139"/>
      <c r="M31" s="140"/>
      <c r="N31" s="140"/>
    </row>
    <row r="32" spans="1:14" s="359" customFormat="1">
      <c r="A32" s="135"/>
      <c r="B32" s="136"/>
      <c r="C32" s="136"/>
      <c r="D32" s="139"/>
      <c r="E32" s="139"/>
      <c r="F32" s="139"/>
      <c r="G32" s="139"/>
      <c r="H32" s="139"/>
      <c r="I32" s="139"/>
      <c r="J32" s="139"/>
      <c r="K32" s="139"/>
      <c r="L32" s="139"/>
      <c r="M32" s="140"/>
      <c r="N32" s="140"/>
    </row>
    <row r="33" spans="1:14" s="359" customFormat="1">
      <c r="A33" s="135"/>
      <c r="B33" s="136"/>
      <c r="C33" s="136"/>
      <c r="D33" s="139"/>
      <c r="E33" s="139"/>
      <c r="F33" s="139"/>
      <c r="G33" s="139"/>
      <c r="H33" s="139"/>
      <c r="I33" s="139"/>
      <c r="J33" s="139"/>
      <c r="K33" s="139"/>
      <c r="L33" s="139"/>
      <c r="M33" s="140"/>
      <c r="N33" s="140"/>
    </row>
    <row r="34" spans="1:14" s="359" customFormat="1">
      <c r="A34" s="135"/>
      <c r="B34" s="136"/>
      <c r="C34" s="136"/>
      <c r="D34" s="139"/>
      <c r="E34" s="139"/>
      <c r="F34" s="139"/>
      <c r="G34" s="139"/>
      <c r="H34" s="139"/>
      <c r="I34" s="139"/>
      <c r="J34" s="139"/>
      <c r="K34" s="139"/>
      <c r="L34" s="139"/>
      <c r="M34" s="140"/>
      <c r="N34" s="140"/>
    </row>
    <row r="35" spans="1:14" s="359" customFormat="1">
      <c r="A35" s="135"/>
      <c r="B35" s="136"/>
      <c r="C35" s="136"/>
      <c r="D35" s="139"/>
      <c r="E35" s="139"/>
      <c r="F35" s="139"/>
      <c r="G35" s="139"/>
      <c r="H35" s="139"/>
      <c r="I35" s="139"/>
      <c r="J35" s="139"/>
      <c r="K35" s="139"/>
      <c r="L35" s="139"/>
      <c r="M35" s="140"/>
      <c r="N35" s="140"/>
    </row>
    <row r="36" spans="1:14" ht="15.75">
      <c r="A36" s="751" t="s">
        <v>819</v>
      </c>
      <c r="B36" s="751"/>
      <c r="C36" s="751"/>
      <c r="D36" s="751"/>
      <c r="E36" s="138">
        <f>SUM(E6:E35)</f>
        <v>0</v>
      </c>
      <c r="F36" s="138">
        <f t="shared" ref="F36:L36" si="0">SUM(F6:F35)</f>
        <v>0</v>
      </c>
      <c r="G36" s="138">
        <f t="shared" si="0"/>
        <v>0</v>
      </c>
      <c r="H36" s="138">
        <f t="shared" si="0"/>
        <v>0</v>
      </c>
      <c r="I36" s="138">
        <f t="shared" si="0"/>
        <v>0</v>
      </c>
      <c r="J36" s="138">
        <f t="shared" si="0"/>
        <v>0</v>
      </c>
      <c r="K36" s="138">
        <f t="shared" si="0"/>
        <v>0</v>
      </c>
      <c r="L36" s="138">
        <f t="shared" si="0"/>
        <v>0</v>
      </c>
      <c r="M36" s="137"/>
      <c r="N36" s="137"/>
    </row>
    <row r="37" spans="1:14" ht="18">
      <c r="A37" s="757" t="s">
        <v>817</v>
      </c>
      <c r="B37" s="757"/>
      <c r="C37" s="757"/>
      <c r="D37" s="757"/>
      <c r="E37" s="757"/>
      <c r="F37" s="757"/>
      <c r="G37" s="757"/>
      <c r="H37" s="757"/>
      <c r="I37" s="757"/>
      <c r="J37" s="757"/>
      <c r="K37" s="757"/>
      <c r="L37" s="757"/>
      <c r="M37" s="757"/>
      <c r="N37" s="757"/>
    </row>
  </sheetData>
  <sheetProtection algorithmName="SHA-512" hashValue="drjogUOXjLWsvB5bbnRM8u/2uHTisW3ts+c4zywBHvXAN7Mx9MRIRVWFElNBCN8mCbMgh7k5yMt4+7oM57iczw==" saltValue="N7AtBUSYwntJ6/NFbXLFMQ==" spinCount="100000" sheet="1" objects="1" scenarios="1"/>
  <mergeCells count="15">
    <mergeCell ref="A1:N1"/>
    <mergeCell ref="A2:B2"/>
    <mergeCell ref="A3:B3"/>
    <mergeCell ref="F3:G3"/>
    <mergeCell ref="C2:N2"/>
    <mergeCell ref="H3:N3"/>
    <mergeCell ref="A4:A5"/>
    <mergeCell ref="A37:N37"/>
    <mergeCell ref="A36:D36"/>
    <mergeCell ref="K4:L4"/>
    <mergeCell ref="M4:M5"/>
    <mergeCell ref="N4:N5"/>
    <mergeCell ref="D4:D5"/>
    <mergeCell ref="C4:C5"/>
    <mergeCell ref="B4:B5"/>
  </mergeCells>
  <pageMargins left="0.7" right="0.7" top="0.75" bottom="0.75" header="0.3" footer="0.3"/>
  <pageSetup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E6" sqref="E6"/>
    </sheetView>
  </sheetViews>
  <sheetFormatPr defaultColWidth="0" defaultRowHeight="14.25" zeroHeight="1"/>
  <cols>
    <col min="1" max="1" width="7.140625" style="251" customWidth="1"/>
    <col min="2" max="2" width="18.140625" style="16" customWidth="1"/>
    <col min="3" max="3" width="13.140625" style="16" customWidth="1"/>
    <col min="4" max="4" width="14.42578125" style="16" bestFit="1" customWidth="1"/>
    <col min="5" max="5" width="16.85546875" style="16" customWidth="1"/>
    <col min="6" max="6" width="12" style="251" customWidth="1"/>
    <col min="7" max="7" width="12.42578125" style="251" customWidth="1"/>
    <col min="8" max="8" width="9.85546875" style="251" customWidth="1"/>
    <col min="9" max="9" width="10.85546875" style="251" customWidth="1"/>
    <col min="10" max="10" width="14.140625" style="251" customWidth="1"/>
    <col min="11" max="11" width="14.28515625" style="251" customWidth="1"/>
    <col min="12" max="12" width="24.42578125" style="16" customWidth="1"/>
    <col min="13" max="13" width="20.28515625" style="16" customWidth="1"/>
    <col min="14" max="15" width="8.85546875" style="113" hidden="1" customWidth="1"/>
    <col min="16" max="16" width="12" style="113" hidden="1" customWidth="1"/>
    <col min="17" max="16384" width="8.85546875" style="113" hidden="1"/>
  </cols>
  <sheetData>
    <row r="1" spans="1:14" s="254" customFormat="1" ht="20.25">
      <c r="A1" s="762" t="s">
        <v>937</v>
      </c>
      <c r="B1" s="763"/>
      <c r="C1" s="763"/>
      <c r="D1" s="763"/>
      <c r="E1" s="763"/>
      <c r="F1" s="763"/>
      <c r="G1" s="763"/>
      <c r="H1" s="763"/>
      <c r="I1" s="763"/>
      <c r="J1" s="763"/>
      <c r="K1" s="763"/>
      <c r="L1" s="763"/>
      <c r="M1" s="763"/>
    </row>
    <row r="2" spans="1:14" s="131" customFormat="1" ht="15.75">
      <c r="A2" s="744" t="s">
        <v>2</v>
      </c>
      <c r="B2" s="744"/>
      <c r="C2" s="771" t="str">
        <f>'General Information'!D3 &amp;"  "&amp;""</f>
        <v xml:space="preserve">  </v>
      </c>
      <c r="D2" s="772"/>
      <c r="E2" s="772"/>
      <c r="F2" s="772"/>
      <c r="G2" s="772"/>
      <c r="H2" s="772"/>
      <c r="I2" s="772"/>
      <c r="J2" s="772"/>
      <c r="K2" s="772"/>
      <c r="L2" s="772"/>
      <c r="M2" s="772"/>
      <c r="N2" s="255"/>
    </row>
    <row r="3" spans="1:14" s="132" customFormat="1" ht="20.25" customHeight="1">
      <c r="A3" s="744" t="s">
        <v>159</v>
      </c>
      <c r="B3" s="744"/>
      <c r="C3" s="365" t="str">
        <f>'General Information'!B2 &amp;"  "&amp;""</f>
        <v xml:space="preserve">Railway  </v>
      </c>
      <c r="D3" s="365" t="s">
        <v>160</v>
      </c>
      <c r="E3" s="365" t="str">
        <f>'General Information'!G2 &amp;"  "&amp;""</f>
        <v xml:space="preserve">Production  </v>
      </c>
      <c r="F3" s="771" t="s">
        <v>443</v>
      </c>
      <c r="G3" s="772"/>
      <c r="H3" s="772"/>
      <c r="I3" s="772" t="str">
        <f>'General Information'!F6 &amp;"  "&amp;""</f>
        <v xml:space="preserve">  </v>
      </c>
      <c r="J3" s="772"/>
      <c r="K3" s="772"/>
      <c r="L3" s="772"/>
      <c r="M3" s="772"/>
      <c r="N3" s="255"/>
    </row>
    <row r="4" spans="1:14" s="256" customFormat="1" ht="45">
      <c r="A4" s="764" t="s">
        <v>15</v>
      </c>
      <c r="B4" s="764" t="s">
        <v>813</v>
      </c>
      <c r="C4" s="348" t="s">
        <v>938</v>
      </c>
      <c r="D4" s="764" t="s">
        <v>939</v>
      </c>
      <c r="E4" s="245" t="s">
        <v>940</v>
      </c>
      <c r="F4" s="246" t="s">
        <v>941</v>
      </c>
      <c r="G4" s="246" t="s">
        <v>942</v>
      </c>
      <c r="H4" s="246" t="s">
        <v>943</v>
      </c>
      <c r="I4" s="246" t="s">
        <v>351</v>
      </c>
      <c r="J4" s="769" t="s">
        <v>1221</v>
      </c>
      <c r="K4" s="770"/>
      <c r="L4" s="245" t="s">
        <v>164</v>
      </c>
      <c r="M4" s="245" t="s">
        <v>944</v>
      </c>
    </row>
    <row r="5" spans="1:14" s="257" customFormat="1" ht="83.25" customHeight="1">
      <c r="A5" s="765"/>
      <c r="B5" s="765"/>
      <c r="C5" s="349"/>
      <c r="D5" s="765"/>
      <c r="E5" s="247" t="s">
        <v>147</v>
      </c>
      <c r="F5" s="248" t="s">
        <v>322</v>
      </c>
      <c r="G5" s="246" t="s">
        <v>945</v>
      </c>
      <c r="H5" s="248" t="s">
        <v>322</v>
      </c>
      <c r="I5" s="246" t="s">
        <v>946</v>
      </c>
      <c r="J5" s="246" t="s">
        <v>1222</v>
      </c>
      <c r="K5" s="246" t="s">
        <v>1223</v>
      </c>
      <c r="L5" s="247"/>
      <c r="M5" s="247"/>
    </row>
    <row r="6" spans="1:14" s="258" customFormat="1">
      <c r="A6" s="249">
        <v>1</v>
      </c>
      <c r="B6" s="250"/>
      <c r="C6" s="250"/>
      <c r="D6" s="250"/>
      <c r="E6" s="250"/>
      <c r="F6" s="249"/>
      <c r="G6" s="249"/>
      <c r="H6" s="249"/>
      <c r="I6" s="249"/>
      <c r="J6" s="249"/>
      <c r="K6" s="249"/>
      <c r="L6" s="250"/>
      <c r="M6" s="250"/>
    </row>
    <row r="7" spans="1:14" s="258" customFormat="1">
      <c r="A7" s="249">
        <v>2</v>
      </c>
      <c r="B7" s="250"/>
      <c r="C7" s="250"/>
      <c r="D7" s="250"/>
      <c r="E7" s="250"/>
      <c r="F7" s="249"/>
      <c r="G7" s="249"/>
      <c r="H7" s="249"/>
      <c r="I7" s="249"/>
      <c r="J7" s="249"/>
      <c r="K7" s="249"/>
      <c r="L7" s="250"/>
      <c r="M7" s="250"/>
    </row>
    <row r="8" spans="1:14" s="258" customFormat="1">
      <c r="A8" s="249">
        <v>3</v>
      </c>
      <c r="B8" s="250"/>
      <c r="C8" s="250"/>
      <c r="D8" s="250"/>
      <c r="E8" s="250"/>
      <c r="F8" s="249"/>
      <c r="G8" s="249"/>
      <c r="H8" s="249"/>
      <c r="I8" s="249"/>
      <c r="J8" s="249"/>
      <c r="K8" s="249"/>
      <c r="L8" s="250"/>
      <c r="M8" s="250"/>
    </row>
    <row r="9" spans="1:14" s="258" customFormat="1">
      <c r="A9" s="249">
        <v>4</v>
      </c>
      <c r="B9" s="250"/>
      <c r="C9" s="250"/>
      <c r="D9" s="250"/>
      <c r="E9" s="250"/>
      <c r="F9" s="249"/>
      <c r="G9" s="249"/>
      <c r="H9" s="249"/>
      <c r="I9" s="249"/>
      <c r="J9" s="249"/>
      <c r="K9" s="249"/>
      <c r="L9" s="250"/>
      <c r="M9" s="250"/>
    </row>
    <row r="10" spans="1:14" s="258" customFormat="1">
      <c r="A10" s="249">
        <v>5</v>
      </c>
      <c r="B10" s="250"/>
      <c r="C10" s="250"/>
      <c r="D10" s="250"/>
      <c r="E10" s="250"/>
      <c r="F10" s="249"/>
      <c r="G10" s="249"/>
      <c r="H10" s="249"/>
      <c r="I10" s="249"/>
      <c r="J10" s="249"/>
      <c r="K10" s="249"/>
      <c r="L10" s="250"/>
      <c r="M10" s="250"/>
    </row>
    <row r="11" spans="1:14" s="258" customFormat="1">
      <c r="A11" s="249">
        <v>6</v>
      </c>
      <c r="B11" s="250"/>
      <c r="C11" s="250"/>
      <c r="D11" s="250"/>
      <c r="E11" s="250"/>
      <c r="F11" s="249"/>
      <c r="G11" s="249"/>
      <c r="H11" s="249"/>
      <c r="I11" s="249"/>
      <c r="J11" s="249"/>
      <c r="K11" s="249"/>
      <c r="L11" s="250"/>
      <c r="M11" s="250"/>
    </row>
    <row r="12" spans="1:14" s="258" customFormat="1">
      <c r="A12" s="249">
        <v>7</v>
      </c>
      <c r="B12" s="250"/>
      <c r="C12" s="250"/>
      <c r="D12" s="250"/>
      <c r="E12" s="250"/>
      <c r="F12" s="249"/>
      <c r="G12" s="249"/>
      <c r="H12" s="249"/>
      <c r="I12" s="249"/>
      <c r="J12" s="249"/>
      <c r="K12" s="249"/>
      <c r="L12" s="250"/>
      <c r="M12" s="250"/>
    </row>
    <row r="13" spans="1:14" s="258" customFormat="1">
      <c r="A13" s="249">
        <v>8</v>
      </c>
      <c r="B13" s="250"/>
      <c r="C13" s="250"/>
      <c r="D13" s="250"/>
      <c r="E13" s="250"/>
      <c r="F13" s="249"/>
      <c r="G13" s="249"/>
      <c r="H13" s="249"/>
      <c r="I13" s="249"/>
      <c r="J13" s="249"/>
      <c r="K13" s="249"/>
      <c r="L13" s="250"/>
      <c r="M13" s="250"/>
    </row>
    <row r="14" spans="1:14" s="258" customFormat="1">
      <c r="A14" s="249">
        <v>9</v>
      </c>
      <c r="B14" s="250"/>
      <c r="C14" s="250"/>
      <c r="D14" s="250"/>
      <c r="E14" s="250"/>
      <c r="F14" s="249"/>
      <c r="G14" s="249"/>
      <c r="H14" s="249"/>
      <c r="I14" s="249"/>
      <c r="J14" s="249"/>
      <c r="K14" s="249"/>
      <c r="L14" s="250"/>
      <c r="M14" s="250"/>
    </row>
    <row r="15" spans="1:14" s="258" customFormat="1">
      <c r="A15" s="249">
        <v>10</v>
      </c>
      <c r="B15" s="250"/>
      <c r="C15" s="250"/>
      <c r="D15" s="250"/>
      <c r="E15" s="250"/>
      <c r="F15" s="249"/>
      <c r="G15" s="249"/>
      <c r="H15" s="249"/>
      <c r="I15" s="249"/>
      <c r="J15" s="249"/>
      <c r="K15" s="249"/>
      <c r="L15" s="250"/>
      <c r="M15" s="250"/>
    </row>
    <row r="16" spans="1:14" s="258" customFormat="1">
      <c r="A16" s="249">
        <v>11</v>
      </c>
      <c r="B16" s="250"/>
      <c r="C16" s="250"/>
      <c r="D16" s="250"/>
      <c r="E16" s="250"/>
      <c r="F16" s="249"/>
      <c r="G16" s="249"/>
      <c r="H16" s="249"/>
      <c r="I16" s="249"/>
      <c r="J16" s="249"/>
      <c r="K16" s="249"/>
      <c r="L16" s="250"/>
      <c r="M16" s="250"/>
    </row>
    <row r="17" spans="1:13" s="258" customFormat="1">
      <c r="A17" s="249">
        <v>12</v>
      </c>
      <c r="B17" s="250"/>
      <c r="C17" s="250"/>
      <c r="D17" s="250"/>
      <c r="E17" s="250"/>
      <c r="F17" s="249"/>
      <c r="G17" s="249"/>
      <c r="H17" s="249"/>
      <c r="I17" s="249"/>
      <c r="J17" s="249"/>
      <c r="K17" s="249"/>
      <c r="L17" s="250"/>
      <c r="M17" s="250"/>
    </row>
    <row r="18" spans="1:13" s="258" customFormat="1">
      <c r="A18" s="249">
        <v>13</v>
      </c>
      <c r="B18" s="250"/>
      <c r="C18" s="250"/>
      <c r="D18" s="250"/>
      <c r="E18" s="250"/>
      <c r="F18" s="249"/>
      <c r="G18" s="249"/>
      <c r="H18" s="249"/>
      <c r="I18" s="249"/>
      <c r="J18" s="249"/>
      <c r="K18" s="249"/>
      <c r="L18" s="250"/>
      <c r="M18" s="250"/>
    </row>
    <row r="19" spans="1:13" s="258" customFormat="1">
      <c r="A19" s="249">
        <v>14</v>
      </c>
      <c r="B19" s="250"/>
      <c r="C19" s="250"/>
      <c r="D19" s="250"/>
      <c r="E19" s="250"/>
      <c r="F19" s="249"/>
      <c r="G19" s="249"/>
      <c r="H19" s="249"/>
      <c r="I19" s="249"/>
      <c r="J19" s="249"/>
      <c r="K19" s="249"/>
      <c r="L19" s="250"/>
      <c r="M19" s="250"/>
    </row>
    <row r="20" spans="1:13" s="258" customFormat="1">
      <c r="A20" s="249">
        <v>15</v>
      </c>
      <c r="B20" s="250"/>
      <c r="C20" s="250"/>
      <c r="D20" s="250"/>
      <c r="E20" s="250"/>
      <c r="F20" s="249"/>
      <c r="G20" s="249"/>
      <c r="H20" s="249"/>
      <c r="I20" s="249"/>
      <c r="J20" s="249"/>
      <c r="K20" s="249"/>
      <c r="L20" s="250"/>
      <c r="M20" s="250"/>
    </row>
    <row r="21" spans="1:13" s="258" customFormat="1">
      <c r="A21" s="249">
        <v>16</v>
      </c>
      <c r="B21" s="250"/>
      <c r="C21" s="250"/>
      <c r="D21" s="250"/>
      <c r="E21" s="250"/>
      <c r="F21" s="249"/>
      <c r="G21" s="249"/>
      <c r="H21" s="249"/>
      <c r="I21" s="249"/>
      <c r="J21" s="249"/>
      <c r="K21" s="249"/>
      <c r="L21" s="250"/>
      <c r="M21" s="250"/>
    </row>
    <row r="22" spans="1:13" s="258" customFormat="1">
      <c r="A22" s="249">
        <v>17</v>
      </c>
      <c r="B22" s="250"/>
      <c r="C22" s="250"/>
      <c r="D22" s="250"/>
      <c r="E22" s="250"/>
      <c r="F22" s="249"/>
      <c r="G22" s="249"/>
      <c r="H22" s="249"/>
      <c r="I22" s="249"/>
      <c r="J22" s="249"/>
      <c r="K22" s="249"/>
      <c r="L22" s="250"/>
      <c r="M22" s="250"/>
    </row>
    <row r="23" spans="1:13" s="258" customFormat="1">
      <c r="A23" s="249">
        <v>18</v>
      </c>
      <c r="B23" s="250"/>
      <c r="C23" s="250"/>
      <c r="D23" s="250"/>
      <c r="E23" s="250"/>
      <c r="F23" s="249"/>
      <c r="G23" s="249"/>
      <c r="H23" s="249"/>
      <c r="I23" s="249"/>
      <c r="J23" s="249"/>
      <c r="K23" s="249"/>
      <c r="L23" s="250"/>
      <c r="M23" s="250"/>
    </row>
    <row r="24" spans="1:13" s="258" customFormat="1">
      <c r="A24" s="249">
        <v>19</v>
      </c>
      <c r="B24" s="250"/>
      <c r="C24" s="250"/>
      <c r="D24" s="250"/>
      <c r="E24" s="250"/>
      <c r="F24" s="249"/>
      <c r="G24" s="249"/>
      <c r="H24" s="249"/>
      <c r="I24" s="249"/>
      <c r="J24" s="249"/>
      <c r="K24" s="249"/>
      <c r="L24" s="250"/>
      <c r="M24" s="250"/>
    </row>
    <row r="25" spans="1:13" s="258" customFormat="1">
      <c r="A25" s="249">
        <v>20</v>
      </c>
      <c r="B25" s="250"/>
      <c r="C25" s="250"/>
      <c r="D25" s="250"/>
      <c r="E25" s="250"/>
      <c r="F25" s="249"/>
      <c r="G25" s="249"/>
      <c r="H25" s="249"/>
      <c r="I25" s="249"/>
      <c r="J25" s="249"/>
      <c r="K25" s="249"/>
      <c r="L25" s="250"/>
      <c r="M25" s="250"/>
    </row>
    <row r="26" spans="1:13" s="258" customFormat="1">
      <c r="A26" s="249">
        <v>21</v>
      </c>
      <c r="B26" s="250"/>
      <c r="C26" s="250"/>
      <c r="D26" s="250"/>
      <c r="E26" s="250"/>
      <c r="F26" s="249"/>
      <c r="G26" s="249"/>
      <c r="H26" s="249"/>
      <c r="I26" s="249"/>
      <c r="J26" s="249"/>
      <c r="K26" s="249"/>
      <c r="L26" s="250"/>
      <c r="M26" s="250"/>
    </row>
    <row r="27" spans="1:13" s="253" customFormat="1" ht="15">
      <c r="A27" s="766" t="s">
        <v>947</v>
      </c>
      <c r="B27" s="767"/>
      <c r="C27" s="767"/>
      <c r="D27" s="767"/>
      <c r="E27" s="768"/>
      <c r="F27" s="343">
        <f t="shared" ref="F27:K27" si="0">SUM(F6:F26)</f>
        <v>0</v>
      </c>
      <c r="G27" s="343">
        <f t="shared" si="0"/>
        <v>0</v>
      </c>
      <c r="H27" s="343">
        <f t="shared" si="0"/>
        <v>0</v>
      </c>
      <c r="I27" s="343">
        <f t="shared" si="0"/>
        <v>0</v>
      </c>
      <c r="J27" s="343">
        <f t="shared" si="0"/>
        <v>0</v>
      </c>
      <c r="K27" s="343">
        <f t="shared" si="0"/>
        <v>0</v>
      </c>
      <c r="L27" s="252"/>
      <c r="M27" s="252"/>
    </row>
    <row r="28" spans="1:13">
      <c r="A28" s="251" t="s">
        <v>950</v>
      </c>
      <c r="B28" s="16" t="s">
        <v>948</v>
      </c>
    </row>
    <row r="29" spans="1:13">
      <c r="A29" s="251" t="s">
        <v>951</v>
      </c>
      <c r="B29" s="16" t="s">
        <v>949</v>
      </c>
    </row>
    <row r="30" spans="1:13"/>
  </sheetData>
  <sheetProtection algorithmName="SHA-512" hashValue="TJ66FSHyjKshIXnWRaw95iJk/PlSSy4EqTpmqnPbBd/uHQmXTA9nGqrNKk4/U4xM5rhFtD0muR594Y+3952tWA==" saltValue="hpPzxBOmwuuu4DIgVh0rLA==" spinCount="100000" sheet="1" objects="1" scenarios="1"/>
  <mergeCells count="11">
    <mergeCell ref="A1:M1"/>
    <mergeCell ref="A4:A5"/>
    <mergeCell ref="B4:B5"/>
    <mergeCell ref="D4:D5"/>
    <mergeCell ref="A27:E27"/>
    <mergeCell ref="A2:B2"/>
    <mergeCell ref="A3:B3"/>
    <mergeCell ref="J4:K4"/>
    <mergeCell ref="C2:M2"/>
    <mergeCell ref="F3:H3"/>
    <mergeCell ref="I3:M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F7" sqref="F7"/>
    </sheetView>
  </sheetViews>
  <sheetFormatPr defaultColWidth="0" defaultRowHeight="14.25" zeroHeight="1"/>
  <cols>
    <col min="1" max="1" width="7.5703125" style="259" customWidth="1"/>
    <col min="2" max="2" width="36.28515625" style="259" customWidth="1"/>
    <col min="3" max="3" width="26" style="259" customWidth="1"/>
    <col min="4" max="4" width="13.85546875" style="265" customWidth="1"/>
    <col min="5" max="5" width="14.7109375" style="259" customWidth="1"/>
    <col min="6" max="6" width="14.42578125" style="259" customWidth="1"/>
    <col min="7" max="7" width="12" style="259" customWidth="1"/>
    <col min="8" max="8" width="13.140625" style="259" customWidth="1"/>
    <col min="9" max="9" width="12.42578125" style="259" customWidth="1"/>
    <col min="10" max="10" width="13" style="259" customWidth="1"/>
    <col min="11" max="16384" width="9.140625" style="259" hidden="1"/>
  </cols>
  <sheetData>
    <row r="1" spans="1:10" ht="20.25">
      <c r="A1" s="786" t="s">
        <v>836</v>
      </c>
      <c r="B1" s="786"/>
      <c r="C1" s="786"/>
      <c r="D1" s="786"/>
      <c r="E1" s="786"/>
      <c r="F1" s="786"/>
      <c r="G1" s="786"/>
      <c r="H1" s="786"/>
      <c r="I1" s="786"/>
      <c r="J1" s="786"/>
    </row>
    <row r="2" spans="1:10" ht="15.75">
      <c r="A2" s="787" t="s">
        <v>2</v>
      </c>
      <c r="B2" s="787"/>
      <c r="C2" s="796" t="str">
        <f>'General Information'!D3 &amp;"  "&amp;""</f>
        <v xml:space="preserve">  </v>
      </c>
      <c r="D2" s="797"/>
      <c r="E2" s="797"/>
      <c r="F2" s="797"/>
      <c r="G2" s="797"/>
      <c r="H2" s="797"/>
      <c r="I2" s="797"/>
      <c r="J2" s="798"/>
    </row>
    <row r="3" spans="1:10" ht="18.75" customHeight="1">
      <c r="A3" s="788" t="s">
        <v>453</v>
      </c>
      <c r="B3" s="788"/>
      <c r="C3" s="789" t="s">
        <v>338</v>
      </c>
      <c r="D3" s="789"/>
      <c r="E3" s="261"/>
      <c r="F3" s="351" t="str">
        <f>'Form Sk2'!F655</f>
        <v>Yes</v>
      </c>
      <c r="G3" s="260"/>
      <c r="H3" s="260"/>
      <c r="I3" s="260"/>
      <c r="J3" s="260"/>
    </row>
    <row r="4" spans="1:10" s="262" customFormat="1" ht="12.75">
      <c r="A4" s="790" t="s">
        <v>454</v>
      </c>
      <c r="B4" s="790" t="s">
        <v>1</v>
      </c>
      <c r="C4" s="790" t="s">
        <v>163</v>
      </c>
      <c r="D4" s="790" t="s">
        <v>455</v>
      </c>
      <c r="E4" s="792" t="s">
        <v>837</v>
      </c>
      <c r="F4" s="793"/>
      <c r="G4" s="794" t="s">
        <v>838</v>
      </c>
      <c r="H4" s="795"/>
      <c r="I4" s="794" t="s">
        <v>839</v>
      </c>
      <c r="J4" s="795"/>
    </row>
    <row r="5" spans="1:10" s="263" customFormat="1" ht="51">
      <c r="A5" s="791"/>
      <c r="B5" s="791"/>
      <c r="C5" s="791"/>
      <c r="D5" s="791"/>
      <c r="E5" s="268" t="str">
        <f>'Form Sk2'!E7</f>
        <v>Previous Year               (20__-20__)</v>
      </c>
      <c r="F5" s="268" t="str">
        <f>'Form Sk2'!F7</f>
        <v>Current/Assessment /Target Year            (2018-2019)</v>
      </c>
      <c r="G5" s="268" t="str">
        <f>'Form Sk2'!E7</f>
        <v>Previous Year               (20__-20__)</v>
      </c>
      <c r="H5" s="268" t="str">
        <f>'Form Sk2'!F7</f>
        <v>Current/Assessment /Target Year            (2018-2019)</v>
      </c>
      <c r="I5" s="268" t="str">
        <f>'Form Sk2'!E7</f>
        <v>Previous Year               (20__-20__)</v>
      </c>
      <c r="J5" s="268" t="str">
        <f>'Form Sk2'!F7</f>
        <v>Current/Assessment /Target Year            (2018-2019)</v>
      </c>
    </row>
    <row r="6" spans="1:10">
      <c r="A6" s="351">
        <v>1</v>
      </c>
      <c r="B6" s="27" t="s">
        <v>424</v>
      </c>
      <c r="C6" s="26" t="s">
        <v>1225</v>
      </c>
      <c r="D6" s="26" t="s">
        <v>61</v>
      </c>
      <c r="E6" s="264">
        <f>'Form Sk2'!E592</f>
        <v>0</v>
      </c>
      <c r="F6" s="264">
        <f>'Form Sk2'!F592</f>
        <v>0</v>
      </c>
      <c r="G6" s="264">
        <f>'Form Sk2'!E592</f>
        <v>0</v>
      </c>
      <c r="H6" s="264">
        <f>'Form Sk2'!F592</f>
        <v>0</v>
      </c>
      <c r="I6" s="264">
        <f>'Form Sk2'!E592</f>
        <v>0</v>
      </c>
      <c r="J6" s="264">
        <f>'Form Sk2'!F592</f>
        <v>0</v>
      </c>
    </row>
    <row r="7" spans="1:10" ht="28.5">
      <c r="A7" s="351">
        <v>2</v>
      </c>
      <c r="B7" s="27" t="s">
        <v>840</v>
      </c>
      <c r="C7" s="26" t="s">
        <v>1226</v>
      </c>
      <c r="D7" s="26" t="s">
        <v>279</v>
      </c>
      <c r="E7" s="264">
        <f>'Form Sk2'!E603</f>
        <v>0</v>
      </c>
      <c r="F7" s="264">
        <f>'Form Sk2'!F603</f>
        <v>0</v>
      </c>
      <c r="G7" s="264">
        <f>'Form Sk2'!E612</f>
        <v>0</v>
      </c>
      <c r="H7" s="264">
        <f>'Form Sk2'!F612</f>
        <v>0</v>
      </c>
      <c r="I7" s="264">
        <f>'Form Sk2'!E621</f>
        <v>0</v>
      </c>
      <c r="J7" s="264">
        <f>'Form Sk2'!F621</f>
        <v>0</v>
      </c>
    </row>
    <row r="8" spans="1:10" ht="28.5">
      <c r="A8" s="351">
        <v>3</v>
      </c>
      <c r="B8" s="27" t="s">
        <v>841</v>
      </c>
      <c r="C8" s="26" t="s">
        <v>1227</v>
      </c>
      <c r="D8" s="26" t="s">
        <v>842</v>
      </c>
      <c r="E8" s="264">
        <f>'Form Sk2'!E600</f>
        <v>0</v>
      </c>
      <c r="F8" s="264">
        <f>'Form Sk2'!F600</f>
        <v>0</v>
      </c>
      <c r="G8" s="264">
        <f>'Form Sk2'!E609</f>
        <v>0</v>
      </c>
      <c r="H8" s="264">
        <f>'Form Sk2'!F609</f>
        <v>0</v>
      </c>
      <c r="I8" s="264">
        <f>'Form Sk2'!E618</f>
        <v>0</v>
      </c>
      <c r="J8" s="264">
        <f>'Form Sk2'!F618</f>
        <v>0</v>
      </c>
    </row>
    <row r="9" spans="1:10" ht="42.75">
      <c r="A9" s="351">
        <v>4</v>
      </c>
      <c r="B9" s="27" t="s">
        <v>843</v>
      </c>
      <c r="C9" s="26" t="s">
        <v>1228</v>
      </c>
      <c r="D9" s="26" t="s">
        <v>312</v>
      </c>
      <c r="E9" s="264">
        <f>'Form Sk2'!E601</f>
        <v>0</v>
      </c>
      <c r="F9" s="264">
        <f>'Form Sk2'!F601</f>
        <v>0</v>
      </c>
      <c r="G9" s="264">
        <f>'Form Sk2'!E610</f>
        <v>0</v>
      </c>
      <c r="H9" s="264">
        <f>'Form Sk2'!F610</f>
        <v>0</v>
      </c>
      <c r="I9" s="264">
        <f>'Form Sk2'!E619</f>
        <v>0</v>
      </c>
      <c r="J9" s="264">
        <f>'Form Sk2'!F619</f>
        <v>0</v>
      </c>
    </row>
    <row r="10" spans="1:10" ht="42.75">
      <c r="A10" s="351">
        <v>5</v>
      </c>
      <c r="B10" s="27" t="s">
        <v>844</v>
      </c>
      <c r="C10" s="26" t="s">
        <v>1229</v>
      </c>
      <c r="D10" s="26" t="s">
        <v>34</v>
      </c>
      <c r="E10" s="264">
        <f>'Form Sk2'!E602</f>
        <v>0</v>
      </c>
      <c r="F10" s="264">
        <f>'Form Sk2'!F602</f>
        <v>0</v>
      </c>
      <c r="G10" s="264">
        <f>'Form Sk2'!E611</f>
        <v>0</v>
      </c>
      <c r="H10" s="264">
        <f>'Form Sk2'!F611</f>
        <v>0</v>
      </c>
      <c r="I10" s="264">
        <f>'Form Sk2'!E620</f>
        <v>0</v>
      </c>
      <c r="J10" s="264">
        <f>'Form Sk2'!F620</f>
        <v>0</v>
      </c>
    </row>
    <row r="11" spans="1:10" ht="42.75">
      <c r="A11" s="351">
        <v>6</v>
      </c>
      <c r="B11" s="27" t="s">
        <v>845</v>
      </c>
      <c r="C11" s="26" t="s">
        <v>1230</v>
      </c>
      <c r="D11" s="26" t="s">
        <v>312</v>
      </c>
      <c r="E11" s="264">
        <f>'Form Sk2'!E598</f>
        <v>0</v>
      </c>
      <c r="F11" s="264">
        <f>'Form Sk2'!F598</f>
        <v>0</v>
      </c>
      <c r="G11" s="264">
        <f>'Form Sk2'!E607</f>
        <v>0</v>
      </c>
      <c r="H11" s="264">
        <f>'Form Sk2'!F607</f>
        <v>0</v>
      </c>
      <c r="I11" s="264">
        <f>'Form Sk2'!E616</f>
        <v>0</v>
      </c>
      <c r="J11" s="264">
        <f>'Form Sk2'!F616</f>
        <v>0</v>
      </c>
    </row>
    <row r="12" spans="1:10" ht="20.25" customHeight="1">
      <c r="B12" s="522" t="s">
        <v>846</v>
      </c>
      <c r="C12" s="775"/>
    </row>
    <row r="13" spans="1:10" ht="42.75">
      <c r="A13" s="351">
        <v>7</v>
      </c>
      <c r="B13" s="27" t="s">
        <v>847</v>
      </c>
      <c r="C13" s="26" t="s">
        <v>848</v>
      </c>
      <c r="D13" s="26" t="s">
        <v>331</v>
      </c>
      <c r="E13" s="264"/>
      <c r="F13" s="264">
        <f>F10-E10</f>
        <v>0</v>
      </c>
      <c r="G13" s="776"/>
      <c r="H13" s="264">
        <f>H10-G10</f>
        <v>0</v>
      </c>
      <c r="I13" s="776"/>
      <c r="J13" s="264">
        <f>J10-I10</f>
        <v>0</v>
      </c>
    </row>
    <row r="14" spans="1:10" ht="28.5">
      <c r="A14" s="351">
        <v>8</v>
      </c>
      <c r="B14" s="27" t="s">
        <v>849</v>
      </c>
      <c r="C14" s="26">
        <v>7</v>
      </c>
      <c r="D14" s="26" t="s">
        <v>331</v>
      </c>
      <c r="E14" s="264"/>
      <c r="F14" s="264">
        <f>F13</f>
        <v>0</v>
      </c>
      <c r="G14" s="777"/>
      <c r="H14" s="264">
        <f>H13</f>
        <v>0</v>
      </c>
      <c r="I14" s="777"/>
      <c r="J14" s="264">
        <f>J13</f>
        <v>0</v>
      </c>
    </row>
    <row r="15" spans="1:10" ht="15">
      <c r="A15" s="351"/>
      <c r="B15" s="773" t="s">
        <v>850</v>
      </c>
      <c r="C15" s="774"/>
      <c r="D15" s="774"/>
    </row>
    <row r="16" spans="1:10" ht="42.75">
      <c r="A16" s="351">
        <v>9</v>
      </c>
      <c r="B16" s="27" t="s">
        <v>851</v>
      </c>
      <c r="C16" s="27" t="s">
        <v>852</v>
      </c>
      <c r="D16" s="26" t="s">
        <v>331</v>
      </c>
      <c r="E16" s="264"/>
      <c r="F16" s="264">
        <f>IF(F9&gt;E9,(F9-E9)*F6/10, (F9-E9)*E6/10)</f>
        <v>0</v>
      </c>
      <c r="G16" s="776"/>
      <c r="H16" s="264">
        <f t="shared" ref="H16:J16" si="0">IF(H9&gt;G9,(H9-G9)*H6/10, (H9-G9)*G6/10)</f>
        <v>0</v>
      </c>
      <c r="I16" s="776"/>
      <c r="J16" s="264">
        <f t="shared" si="0"/>
        <v>0</v>
      </c>
    </row>
    <row r="17" spans="1:10" ht="42.75">
      <c r="A17" s="351">
        <v>10</v>
      </c>
      <c r="B17" s="27" t="s">
        <v>853</v>
      </c>
      <c r="C17" s="27" t="s">
        <v>854</v>
      </c>
      <c r="D17" s="26" t="s">
        <v>331</v>
      </c>
      <c r="E17" s="264"/>
      <c r="F17" s="264">
        <f>IF(F11&gt;E11,(F11-E11)*F6/10, (F11-E11)*E6/10)</f>
        <v>0</v>
      </c>
      <c r="G17" s="782"/>
      <c r="H17" s="264">
        <f t="shared" ref="H17" si="1">IF(H11&gt;G11,(H11-G11)*H6/10, (H11-G11)*G6/10)</f>
        <v>0</v>
      </c>
      <c r="I17" s="782"/>
      <c r="J17" s="264">
        <f>IF(J11&gt;I11,(J11-I11)*J6/10, (J11-I11)*I6/10)</f>
        <v>0</v>
      </c>
    </row>
    <row r="18" spans="1:10" ht="42.75">
      <c r="A18" s="351">
        <v>11</v>
      </c>
      <c r="B18" s="27" t="s">
        <v>855</v>
      </c>
      <c r="C18" s="26" t="s">
        <v>856</v>
      </c>
      <c r="D18" s="26" t="s">
        <v>331</v>
      </c>
      <c r="E18" s="264"/>
      <c r="F18" s="264">
        <f>F17+F16+F14</f>
        <v>0</v>
      </c>
      <c r="G18" s="777"/>
      <c r="H18" s="264">
        <f t="shared" ref="H18:J18" si="2">H17+H16+H14</f>
        <v>0</v>
      </c>
      <c r="I18" s="777"/>
      <c r="J18" s="264">
        <f t="shared" si="2"/>
        <v>0</v>
      </c>
    </row>
    <row r="19" spans="1:10" ht="45">
      <c r="A19" s="350">
        <v>12</v>
      </c>
      <c r="B19" s="32" t="s">
        <v>857</v>
      </c>
      <c r="C19" s="32" t="s">
        <v>858</v>
      </c>
      <c r="D19" s="243" t="s">
        <v>331</v>
      </c>
      <c r="E19" s="266">
        <f>IF(AND(F3="Yes"),F18+H18+J18,0)</f>
        <v>0</v>
      </c>
      <c r="F19" s="783"/>
      <c r="G19" s="784"/>
      <c r="H19" s="784"/>
      <c r="I19" s="784"/>
      <c r="J19" s="785"/>
    </row>
    <row r="20" spans="1:10">
      <c r="A20" s="778"/>
      <c r="B20" s="778"/>
      <c r="C20" s="778"/>
      <c r="D20" s="778"/>
      <c r="E20" s="778"/>
      <c r="F20" s="778"/>
      <c r="G20" s="778"/>
      <c r="H20" s="778"/>
      <c r="I20" s="778"/>
      <c r="J20" s="778"/>
    </row>
    <row r="21" spans="1:10" hidden="1">
      <c r="B21" s="779"/>
      <c r="C21" s="779"/>
      <c r="D21" s="779"/>
      <c r="E21" s="267"/>
      <c r="F21" s="267"/>
      <c r="G21" s="267"/>
      <c r="H21" s="267"/>
      <c r="I21" s="267"/>
      <c r="J21" s="267"/>
    </row>
    <row r="22" spans="1:10" hidden="1">
      <c r="B22" s="780"/>
      <c r="C22" s="780"/>
      <c r="D22" s="780"/>
      <c r="E22" s="267"/>
      <c r="F22" s="267"/>
      <c r="G22" s="267"/>
      <c r="H22" s="267"/>
      <c r="I22" s="267"/>
      <c r="J22" s="267"/>
    </row>
    <row r="23" spans="1:10" hidden="1">
      <c r="B23" s="780"/>
      <c r="C23" s="780"/>
      <c r="D23" s="780"/>
      <c r="E23" s="267"/>
      <c r="F23" s="267"/>
      <c r="G23" s="267"/>
      <c r="H23" s="267"/>
      <c r="I23" s="267"/>
      <c r="J23" s="267"/>
    </row>
    <row r="24" spans="1:10" hidden="1">
      <c r="B24" s="779"/>
      <c r="C24" s="779"/>
      <c r="D24" s="779"/>
      <c r="E24" s="267"/>
      <c r="F24" s="267"/>
      <c r="G24" s="267"/>
      <c r="H24" s="267"/>
      <c r="I24" s="267"/>
      <c r="J24" s="267"/>
    </row>
    <row r="25" spans="1:10" hidden="1">
      <c r="B25" s="780"/>
      <c r="C25" s="780"/>
      <c r="D25" s="780"/>
      <c r="E25" s="267"/>
      <c r="F25" s="267"/>
      <c r="G25" s="267"/>
      <c r="H25" s="267"/>
      <c r="I25" s="267"/>
      <c r="J25" s="267"/>
    </row>
    <row r="26" spans="1:10" hidden="1">
      <c r="B26" s="781"/>
      <c r="C26" s="781"/>
      <c r="D26" s="781"/>
    </row>
  </sheetData>
  <sheetProtection algorithmName="SHA-512" hashValue="ICDaoMCKNBvUshQDZnxPVE8ysuvKgpixuxiPAtHktM7iO54DG+0oSlyPaafIwN/qiCceCoqMRptJCV58CZx6MQ==" saltValue="uP2EzDRS2PBxRCOnJ88xcg==" spinCount="100000" sheet="1" objects="1" scenarios="1"/>
  <mergeCells count="26">
    <mergeCell ref="A1:J1"/>
    <mergeCell ref="A2:B2"/>
    <mergeCell ref="A3:B3"/>
    <mergeCell ref="C3:D3"/>
    <mergeCell ref="A4:A5"/>
    <mergeCell ref="B4:B5"/>
    <mergeCell ref="C4:C5"/>
    <mergeCell ref="D4:D5"/>
    <mergeCell ref="E4:F4"/>
    <mergeCell ref="G4:H4"/>
    <mergeCell ref="I4:J4"/>
    <mergeCell ref="C2:J2"/>
    <mergeCell ref="B24:D24"/>
    <mergeCell ref="B25:D25"/>
    <mergeCell ref="B26:D26"/>
    <mergeCell ref="G16:G18"/>
    <mergeCell ref="I16:I18"/>
    <mergeCell ref="F19:J19"/>
    <mergeCell ref="B21:D21"/>
    <mergeCell ref="B22:D22"/>
    <mergeCell ref="B23:D23"/>
    <mergeCell ref="B15:D15"/>
    <mergeCell ref="B12:C12"/>
    <mergeCell ref="G13:G14"/>
    <mergeCell ref="I13:I14"/>
    <mergeCell ref="A20:J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3" workbookViewId="0">
      <selection activeCell="F6" sqref="F6:H6"/>
    </sheetView>
  </sheetViews>
  <sheetFormatPr defaultColWidth="0" defaultRowHeight="16.5" zeroHeight="1"/>
  <cols>
    <col min="1" max="1" width="12" style="13" customWidth="1"/>
    <col min="2" max="2" width="13.85546875" style="14" customWidth="1"/>
    <col min="3" max="3" width="17.7109375" style="7" customWidth="1"/>
    <col min="4" max="4" width="17.42578125" style="15" customWidth="1"/>
    <col min="5" max="5" width="23.5703125" style="14" customWidth="1"/>
    <col min="6" max="6" width="15.140625" style="14" customWidth="1"/>
    <col min="7" max="7" width="12.7109375" style="14" customWidth="1"/>
    <col min="8" max="8" width="16" style="7" customWidth="1"/>
    <col min="9" max="16384" width="0" style="7" hidden="1"/>
  </cols>
  <sheetData>
    <row r="1" spans="1:8" ht="20.25">
      <c r="A1" s="517" t="s">
        <v>136</v>
      </c>
      <c r="B1" s="517"/>
      <c r="C1" s="517"/>
      <c r="D1" s="517"/>
      <c r="E1" s="517"/>
      <c r="F1" s="517"/>
      <c r="G1" s="517"/>
      <c r="H1" s="517"/>
    </row>
    <row r="2" spans="1:8">
      <c r="A2" s="352" t="s">
        <v>149</v>
      </c>
      <c r="B2" s="524" t="s">
        <v>148</v>
      </c>
      <c r="C2" s="525"/>
      <c r="D2" s="525"/>
      <c r="E2" s="526"/>
      <c r="F2" s="353" t="s">
        <v>150</v>
      </c>
      <c r="G2" s="524" t="s">
        <v>151</v>
      </c>
      <c r="H2" s="527"/>
    </row>
    <row r="3" spans="1:8">
      <c r="A3" s="427">
        <v>1</v>
      </c>
      <c r="B3" s="518" t="s">
        <v>2</v>
      </c>
      <c r="C3" s="518"/>
      <c r="D3" s="519"/>
      <c r="E3" s="520"/>
      <c r="F3" s="520"/>
      <c r="G3" s="520"/>
      <c r="H3" s="521"/>
    </row>
    <row r="4" spans="1:8">
      <c r="A4" s="334">
        <v>2</v>
      </c>
      <c r="B4" s="518" t="s">
        <v>114</v>
      </c>
      <c r="C4" s="518"/>
      <c r="D4" s="528"/>
      <c r="E4" s="529"/>
      <c r="F4" s="529"/>
      <c r="G4" s="529"/>
      <c r="H4" s="530"/>
    </row>
    <row r="5" spans="1:8" ht="31.5" customHeight="1">
      <c r="A5" s="427"/>
      <c r="B5" s="522" t="s">
        <v>115</v>
      </c>
      <c r="C5" s="523"/>
      <c r="D5" s="541"/>
      <c r="E5" s="542"/>
      <c r="F5" s="542"/>
      <c r="G5" s="542"/>
      <c r="H5" s="543"/>
    </row>
    <row r="6" spans="1:8" ht="65.25" customHeight="1">
      <c r="A6" s="427">
        <v>3</v>
      </c>
      <c r="B6" s="425" t="s">
        <v>137</v>
      </c>
      <c r="C6" s="425"/>
      <c r="D6" s="531" t="s">
        <v>1657</v>
      </c>
      <c r="E6" s="532"/>
      <c r="F6" s="533"/>
      <c r="G6" s="534"/>
      <c r="H6" s="535"/>
    </row>
    <row r="7" spans="1:8">
      <c r="A7" s="427">
        <v>4</v>
      </c>
      <c r="B7" s="518" t="s">
        <v>116</v>
      </c>
      <c r="C7" s="518"/>
      <c r="D7" s="518"/>
      <c r="E7" s="518"/>
      <c r="F7" s="518"/>
      <c r="G7" s="518"/>
      <c r="H7" s="536"/>
    </row>
    <row r="8" spans="1:8">
      <c r="A8" s="537" t="s">
        <v>74</v>
      </c>
      <c r="B8" s="538" t="s">
        <v>117</v>
      </c>
      <c r="C8" s="538"/>
      <c r="D8" s="539"/>
      <c r="E8" s="539"/>
      <c r="F8" s="539"/>
      <c r="G8" s="539"/>
      <c r="H8" s="540"/>
    </row>
    <row r="9" spans="1:8">
      <c r="A9" s="537"/>
      <c r="B9" s="538" t="s">
        <v>118</v>
      </c>
      <c r="C9" s="538"/>
      <c r="D9" s="541"/>
      <c r="E9" s="542"/>
      <c r="F9" s="542"/>
      <c r="G9" s="542"/>
      <c r="H9" s="543"/>
    </row>
    <row r="10" spans="1:8">
      <c r="A10" s="537"/>
      <c r="B10" s="538" t="s">
        <v>119</v>
      </c>
      <c r="C10" s="538"/>
      <c r="D10" s="539"/>
      <c r="E10" s="539"/>
      <c r="F10" s="539"/>
      <c r="G10" s="539"/>
      <c r="H10" s="540"/>
    </row>
    <row r="11" spans="1:8">
      <c r="A11" s="537"/>
      <c r="B11" s="538" t="s">
        <v>120</v>
      </c>
      <c r="C11" s="538"/>
      <c r="D11" s="541"/>
      <c r="E11" s="542"/>
      <c r="F11" s="547"/>
      <c r="G11" s="426" t="s">
        <v>121</v>
      </c>
      <c r="H11" s="8"/>
    </row>
    <row r="12" spans="1:8">
      <c r="A12" s="537"/>
      <c r="B12" s="538" t="s">
        <v>122</v>
      </c>
      <c r="C12" s="538"/>
      <c r="D12" s="544"/>
      <c r="E12" s="544"/>
      <c r="F12" s="426" t="s">
        <v>123</v>
      </c>
      <c r="G12" s="544"/>
      <c r="H12" s="545"/>
    </row>
    <row r="13" spans="1:8">
      <c r="A13" s="537" t="s">
        <v>80</v>
      </c>
      <c r="B13" s="538" t="s">
        <v>124</v>
      </c>
      <c r="C13" s="538"/>
      <c r="D13" s="538"/>
      <c r="E13" s="544"/>
      <c r="F13" s="544"/>
      <c r="G13" s="544"/>
      <c r="H13" s="545"/>
    </row>
    <row r="14" spans="1:8">
      <c r="A14" s="537"/>
      <c r="B14" s="538" t="s">
        <v>125</v>
      </c>
      <c r="C14" s="538"/>
      <c r="D14" s="538"/>
      <c r="E14" s="544"/>
      <c r="F14" s="544"/>
      <c r="G14" s="544"/>
      <c r="H14" s="545"/>
    </row>
    <row r="15" spans="1:8">
      <c r="A15" s="537"/>
      <c r="B15" s="538" t="s">
        <v>122</v>
      </c>
      <c r="C15" s="538"/>
      <c r="D15" s="544"/>
      <c r="E15" s="544"/>
      <c r="F15" s="333" t="s">
        <v>123</v>
      </c>
      <c r="G15" s="544"/>
      <c r="H15" s="545"/>
    </row>
    <row r="16" spans="1:8">
      <c r="A16" s="537"/>
      <c r="B16" s="10" t="s">
        <v>126</v>
      </c>
      <c r="C16" s="544"/>
      <c r="D16" s="544"/>
      <c r="E16" s="333" t="s">
        <v>127</v>
      </c>
      <c r="F16" s="546"/>
      <c r="G16" s="544"/>
      <c r="H16" s="545"/>
    </row>
    <row r="17" spans="1:8">
      <c r="A17" s="334">
        <v>5</v>
      </c>
      <c r="B17" s="518" t="s">
        <v>128</v>
      </c>
      <c r="C17" s="518"/>
      <c r="D17" s="518"/>
      <c r="E17" s="518"/>
      <c r="F17" s="518"/>
      <c r="G17" s="518"/>
      <c r="H17" s="536"/>
    </row>
    <row r="18" spans="1:8">
      <c r="A18" s="548"/>
      <c r="B18" s="538" t="s">
        <v>129</v>
      </c>
      <c r="C18" s="538"/>
      <c r="D18" s="538"/>
      <c r="E18" s="544"/>
      <c r="F18" s="544"/>
      <c r="G18" s="544"/>
      <c r="H18" s="545"/>
    </row>
    <row r="19" spans="1:8">
      <c r="A19" s="548"/>
      <c r="B19" s="538" t="s">
        <v>125</v>
      </c>
      <c r="C19" s="538"/>
      <c r="D19" s="538"/>
      <c r="E19" s="544"/>
      <c r="F19" s="544"/>
      <c r="G19" s="544"/>
      <c r="H19" s="545"/>
    </row>
    <row r="20" spans="1:8">
      <c r="A20" s="548"/>
      <c r="B20" s="538" t="s">
        <v>130</v>
      </c>
      <c r="C20" s="538"/>
      <c r="D20" s="538"/>
      <c r="E20" s="538"/>
      <c r="F20" s="538"/>
      <c r="G20" s="538"/>
      <c r="H20" s="549"/>
    </row>
    <row r="21" spans="1:8">
      <c r="A21" s="548"/>
      <c r="B21" s="538" t="s">
        <v>117</v>
      </c>
      <c r="C21" s="538"/>
      <c r="D21" s="539"/>
      <c r="E21" s="539"/>
      <c r="F21" s="539"/>
      <c r="G21" s="539"/>
      <c r="H21" s="540"/>
    </row>
    <row r="22" spans="1:8">
      <c r="A22" s="548"/>
      <c r="B22" s="538" t="s">
        <v>118</v>
      </c>
      <c r="C22" s="538"/>
      <c r="D22" s="541"/>
      <c r="E22" s="542"/>
      <c r="F22" s="542"/>
      <c r="G22" s="542"/>
      <c r="H22" s="543"/>
    </row>
    <row r="23" spans="1:8">
      <c r="A23" s="548"/>
      <c r="B23" s="538" t="s">
        <v>119</v>
      </c>
      <c r="C23" s="538"/>
      <c r="D23" s="539"/>
      <c r="E23" s="539"/>
      <c r="F23" s="539"/>
      <c r="G23" s="539"/>
      <c r="H23" s="540"/>
    </row>
    <row r="24" spans="1:8">
      <c r="A24" s="548"/>
      <c r="B24" s="538" t="s">
        <v>120</v>
      </c>
      <c r="C24" s="538"/>
      <c r="D24" s="544"/>
      <c r="E24" s="544"/>
      <c r="F24" s="544"/>
      <c r="G24" s="333" t="s">
        <v>121</v>
      </c>
      <c r="H24" s="8"/>
    </row>
    <row r="25" spans="1:8">
      <c r="A25" s="548"/>
      <c r="B25" s="538" t="s">
        <v>122</v>
      </c>
      <c r="C25" s="538"/>
      <c r="D25" s="544"/>
      <c r="E25" s="544"/>
      <c r="F25" s="333" t="s">
        <v>123</v>
      </c>
      <c r="G25" s="544"/>
      <c r="H25" s="545"/>
    </row>
    <row r="26" spans="1:8">
      <c r="A26" s="334">
        <v>6</v>
      </c>
      <c r="B26" s="518" t="s">
        <v>131</v>
      </c>
      <c r="C26" s="518"/>
      <c r="D26" s="518"/>
      <c r="E26" s="518"/>
      <c r="F26" s="518"/>
      <c r="G26" s="518"/>
      <c r="H26" s="536"/>
    </row>
    <row r="27" spans="1:8">
      <c r="A27" s="548"/>
      <c r="B27" s="538" t="s">
        <v>132</v>
      </c>
      <c r="C27" s="538"/>
      <c r="D27" s="544"/>
      <c r="E27" s="544"/>
      <c r="F27" s="544"/>
      <c r="G27" s="544"/>
      <c r="H27" s="545"/>
    </row>
    <row r="28" spans="1:8">
      <c r="A28" s="548"/>
      <c r="B28" s="538" t="s">
        <v>125</v>
      </c>
      <c r="C28" s="538"/>
      <c r="D28" s="544"/>
      <c r="E28" s="544"/>
      <c r="F28" s="551" t="s">
        <v>133</v>
      </c>
      <c r="G28" s="552"/>
      <c r="H28" s="8"/>
    </row>
    <row r="29" spans="1:8">
      <c r="A29" s="548"/>
      <c r="B29" s="538" t="s">
        <v>134</v>
      </c>
      <c r="C29" s="538"/>
      <c r="D29" s="538"/>
      <c r="E29" s="544"/>
      <c r="F29" s="544"/>
      <c r="G29" s="544"/>
      <c r="H29" s="545"/>
    </row>
    <row r="30" spans="1:8">
      <c r="A30" s="548"/>
      <c r="B30" s="538" t="s">
        <v>122</v>
      </c>
      <c r="C30" s="538"/>
      <c r="D30" s="544"/>
      <c r="E30" s="544"/>
      <c r="F30" s="9" t="s">
        <v>123</v>
      </c>
      <c r="G30" s="544"/>
      <c r="H30" s="545"/>
    </row>
    <row r="31" spans="1:8" ht="17.25" thickBot="1">
      <c r="A31" s="550"/>
      <c r="B31" s="11" t="s">
        <v>126</v>
      </c>
      <c r="C31" s="553"/>
      <c r="D31" s="553"/>
      <c r="E31" s="12" t="s">
        <v>135</v>
      </c>
      <c r="F31" s="554"/>
      <c r="G31" s="553"/>
      <c r="H31" s="555"/>
    </row>
    <row r="32" spans="1:8"/>
  </sheetData>
  <sheetProtection algorithmName="SHA-512" hashValue="EMfd3jWSm9Sorfkyb0mDTwJpd8kL89REghpVUPzM1qnx98ZpJ74L99DZGIPzrZ3hREXfENsedHnlBDtFyMRfOQ==" saltValue="aDI8vGtaAQi6+l515QMfFQ==" spinCount="100000" sheet="1" objects="1" scenarios="1"/>
  <mergeCells count="66">
    <mergeCell ref="B26:H26"/>
    <mergeCell ref="B23:C23"/>
    <mergeCell ref="D23:H23"/>
    <mergeCell ref="B24:C24"/>
    <mergeCell ref="D24:F24"/>
    <mergeCell ref="B25:C25"/>
    <mergeCell ref="D25:E25"/>
    <mergeCell ref="G25:H25"/>
    <mergeCell ref="A27:A31"/>
    <mergeCell ref="B27:C27"/>
    <mergeCell ref="D27:H27"/>
    <mergeCell ref="B28:C28"/>
    <mergeCell ref="D28:E28"/>
    <mergeCell ref="F28:G28"/>
    <mergeCell ref="B29:D29"/>
    <mergeCell ref="E29:H29"/>
    <mergeCell ref="B30:C30"/>
    <mergeCell ref="D30:E30"/>
    <mergeCell ref="G30:H30"/>
    <mergeCell ref="C31:D31"/>
    <mergeCell ref="F31:H31"/>
    <mergeCell ref="A18:A25"/>
    <mergeCell ref="B18:D18"/>
    <mergeCell ref="E18:H18"/>
    <mergeCell ref="B19:D19"/>
    <mergeCell ref="E19:H19"/>
    <mergeCell ref="B20:H20"/>
    <mergeCell ref="B21:C21"/>
    <mergeCell ref="D21:H21"/>
    <mergeCell ref="B22:C22"/>
    <mergeCell ref="D22:H22"/>
    <mergeCell ref="B17:H17"/>
    <mergeCell ref="B11:C11"/>
    <mergeCell ref="D11:F11"/>
    <mergeCell ref="B12:C12"/>
    <mergeCell ref="D12:E12"/>
    <mergeCell ref="G12:H12"/>
    <mergeCell ref="B15:C15"/>
    <mergeCell ref="D15:E15"/>
    <mergeCell ref="A13:A16"/>
    <mergeCell ref="B13:D13"/>
    <mergeCell ref="E13:H13"/>
    <mergeCell ref="B14:D14"/>
    <mergeCell ref="E14:H14"/>
    <mergeCell ref="G15:H15"/>
    <mergeCell ref="C16:D16"/>
    <mergeCell ref="F16:H16"/>
    <mergeCell ref="D6:E6"/>
    <mergeCell ref="F6:H6"/>
    <mergeCell ref="B7:H7"/>
    <mergeCell ref="A8:A12"/>
    <mergeCell ref="B8:C8"/>
    <mergeCell ref="D8:H8"/>
    <mergeCell ref="B9:C9"/>
    <mergeCell ref="D9:H9"/>
    <mergeCell ref="B10:C10"/>
    <mergeCell ref="D10:H10"/>
    <mergeCell ref="A1:H1"/>
    <mergeCell ref="B3:C3"/>
    <mergeCell ref="D3:H3"/>
    <mergeCell ref="B4:C4"/>
    <mergeCell ref="B5:C5"/>
    <mergeCell ref="D5:H5"/>
    <mergeCell ref="B2:E2"/>
    <mergeCell ref="G2:H2"/>
    <mergeCell ref="D4:H4"/>
  </mergeCells>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6"/>
  <sheetViews>
    <sheetView workbookViewId="0">
      <selection activeCell="E119" sqref="E119"/>
    </sheetView>
  </sheetViews>
  <sheetFormatPr defaultColWidth="0" defaultRowHeight="14.25" zeroHeight="1"/>
  <cols>
    <col min="1" max="1" width="9.140625" style="16" customWidth="1"/>
    <col min="2" max="2" width="60.42578125" style="16" customWidth="1"/>
    <col min="3" max="3" width="18.7109375" style="16" bestFit="1" customWidth="1"/>
    <col min="4" max="4" width="23.5703125" style="16" customWidth="1"/>
    <col min="5" max="5" width="20.7109375" style="16" customWidth="1"/>
    <col min="6" max="16384" width="9.140625" style="16" hidden="1"/>
  </cols>
  <sheetData>
    <row r="1" spans="1:5" ht="30" customHeight="1">
      <c r="A1" s="559" t="s">
        <v>746</v>
      </c>
      <c r="B1" s="560"/>
      <c r="C1" s="560"/>
      <c r="D1" s="560"/>
      <c r="E1" s="560"/>
    </row>
    <row r="2" spans="1:5" ht="15">
      <c r="A2" s="561" t="s">
        <v>1065</v>
      </c>
      <c r="B2" s="561"/>
      <c r="C2" s="561"/>
      <c r="D2" s="561"/>
      <c r="E2" s="561"/>
    </row>
    <row r="3" spans="1:5" ht="15">
      <c r="A3" s="562" t="s">
        <v>1066</v>
      </c>
      <c r="B3" s="563"/>
      <c r="C3" s="563"/>
      <c r="D3" s="563"/>
      <c r="E3" s="564"/>
    </row>
    <row r="4" spans="1:5" ht="15">
      <c r="A4" s="338" t="s">
        <v>1067</v>
      </c>
      <c r="B4" s="165" t="s">
        <v>0</v>
      </c>
      <c r="C4" s="565" t="s">
        <v>1</v>
      </c>
      <c r="D4" s="565"/>
      <c r="E4" s="565"/>
    </row>
    <row r="5" spans="1:5">
      <c r="A5" s="335">
        <v>1</v>
      </c>
      <c r="B5" s="340" t="s">
        <v>2</v>
      </c>
      <c r="C5" s="566" t="str">
        <f>'General Information'!D3 &amp;" "&amp;""</f>
        <v xml:space="preserve"> </v>
      </c>
      <c r="D5" s="566"/>
      <c r="E5" s="566"/>
    </row>
    <row r="6" spans="1:5">
      <c r="A6" s="567">
        <v>2</v>
      </c>
      <c r="B6" s="340" t="s">
        <v>3</v>
      </c>
      <c r="C6" s="566" t="str">
        <f>'General Information'!D4 &amp;" "&amp;""</f>
        <v xml:space="preserve"> </v>
      </c>
      <c r="D6" s="566"/>
      <c r="E6" s="566"/>
    </row>
    <row r="7" spans="1:5">
      <c r="A7" s="568"/>
      <c r="B7" s="340" t="s">
        <v>4</v>
      </c>
      <c r="C7" s="566" t="str">
        <f>'General Information'!D5 &amp;" "&amp;""</f>
        <v xml:space="preserve"> </v>
      </c>
      <c r="D7" s="566"/>
      <c r="E7" s="566"/>
    </row>
    <row r="8" spans="1:5">
      <c r="A8" s="567">
        <v>3</v>
      </c>
      <c r="B8" s="569" t="s">
        <v>5</v>
      </c>
      <c r="C8" s="570" t="s">
        <v>6</v>
      </c>
      <c r="D8" s="571"/>
      <c r="E8" s="164" t="s">
        <v>7</v>
      </c>
    </row>
    <row r="9" spans="1:5">
      <c r="A9" s="568"/>
      <c r="B9" s="569"/>
      <c r="C9" s="570" t="str">
        <f>'General Information'!E2 &amp;" "&amp;""</f>
        <v xml:space="preserve"> </v>
      </c>
      <c r="D9" s="571"/>
      <c r="E9" s="164" t="str">
        <f>'General Information'!H2 &amp;" "&amp;""</f>
        <v xml:space="preserve"> </v>
      </c>
    </row>
    <row r="10" spans="1:5" ht="56.25" customHeight="1">
      <c r="A10" s="335" t="s">
        <v>8</v>
      </c>
      <c r="B10" s="340" t="s">
        <v>9</v>
      </c>
      <c r="C10" s="556" t="str">
        <f>'General Information'!E13&amp;","&amp;'General Information'!E14&amp;","&amp;'General Information'!D8&amp;","&amp; 'General Information'!D9&amp;","&amp;'General Information'!D10&amp;","&amp;'General Information'!D11&amp;","&amp;'General Information'!D12&amp;","&amp;'General Information'!H11&amp;","&amp;'General Information'!G12&amp;","&amp;'General Information'!D15&amp;","&amp;'General Information'!C16&amp;","&amp;'General Information'!G15&amp;","&amp;'General Information'!F16</f>
        <v>,,,,,,,,,,,,</v>
      </c>
      <c r="D10" s="557"/>
      <c r="E10" s="558"/>
    </row>
    <row r="11" spans="1:5" ht="45" customHeight="1">
      <c r="A11" s="335" t="s">
        <v>10</v>
      </c>
      <c r="B11" s="2" t="s">
        <v>11</v>
      </c>
      <c r="C11" s="556" t="str">
        <f>'General Information'!E18&amp;","&amp;'General Information'!E19&amp;","&amp;'General Information'!D21&amp;","&amp;'General Information'!D22&amp;","&amp;'General Information'!D23&amp;","&amp;'General Information'!D24&amp;","&amp;'General Information'!D25&amp;","&amp;'General Information'!G25&amp;","&amp;'General Information'!H24&amp;","</f>
        <v>,,,,,,,,,</v>
      </c>
      <c r="D11" s="557"/>
      <c r="E11" s="558"/>
    </row>
    <row r="12" spans="1:5" ht="42.75" customHeight="1">
      <c r="A12" s="335" t="s">
        <v>12</v>
      </c>
      <c r="B12" s="2" t="s">
        <v>13</v>
      </c>
      <c r="C12" s="556" t="str">
        <f>'General Information'!D27&amp;","&amp;'General Information'!D28&amp;","&amp;'General Information'!H28&amp;","&amp;'General Information'!E28&amp;","&amp;'General Information'!E29&amp;","&amp;'General Information'!D30&amp;","&amp;'General Information'!G30&amp;","&amp;'General Information'!C31&amp;"," &amp;'General Information'!F31</f>
        <v>,,,,,,,,</v>
      </c>
      <c r="D12" s="557"/>
      <c r="E12" s="558"/>
    </row>
    <row r="13" spans="1:5" ht="15">
      <c r="A13" s="562" t="s">
        <v>1068</v>
      </c>
      <c r="B13" s="563"/>
      <c r="C13" s="563"/>
      <c r="D13" s="563"/>
      <c r="E13" s="564"/>
    </row>
    <row r="14" spans="1:5" ht="15.75">
      <c r="A14" s="166">
        <v>5.0999999999999996</v>
      </c>
      <c r="B14" s="574" t="s">
        <v>1069</v>
      </c>
      <c r="C14" s="574"/>
      <c r="D14" s="574"/>
      <c r="E14" s="574"/>
    </row>
    <row r="15" spans="1:5" ht="15.75">
      <c r="A15" s="336" t="s">
        <v>1070</v>
      </c>
      <c r="B15" s="575" t="s">
        <v>14</v>
      </c>
      <c r="C15" s="576"/>
      <c r="D15" s="576"/>
      <c r="E15" s="577"/>
    </row>
    <row r="16" spans="1:5" ht="15">
      <c r="A16" s="578"/>
      <c r="B16" s="580" t="s">
        <v>1071</v>
      </c>
      <c r="C16" s="167" t="s">
        <v>16</v>
      </c>
      <c r="D16" s="167" t="s">
        <v>17</v>
      </c>
      <c r="E16" s="167" t="s">
        <v>18</v>
      </c>
    </row>
    <row r="17" spans="1:5" ht="15">
      <c r="A17" s="579"/>
      <c r="B17" s="581"/>
      <c r="C17" s="168" t="s">
        <v>19</v>
      </c>
      <c r="D17" s="168" t="s">
        <v>20</v>
      </c>
      <c r="E17" s="168" t="s">
        <v>21</v>
      </c>
    </row>
    <row r="18" spans="1:5" s="171" customFormat="1">
      <c r="A18" s="169" t="s">
        <v>22</v>
      </c>
      <c r="B18" s="170" t="s">
        <v>747</v>
      </c>
      <c r="C18" s="335" t="s">
        <v>23</v>
      </c>
      <c r="D18" s="4" t="s">
        <v>772</v>
      </c>
      <c r="E18" s="4" t="s">
        <v>772</v>
      </c>
    </row>
    <row r="19" spans="1:5" s="171" customFormat="1">
      <c r="A19" s="169" t="s">
        <v>10</v>
      </c>
      <c r="B19" s="170" t="s">
        <v>748</v>
      </c>
      <c r="C19" s="335" t="s">
        <v>23</v>
      </c>
      <c r="D19" s="4" t="s">
        <v>772</v>
      </c>
      <c r="E19" s="4" t="s">
        <v>772</v>
      </c>
    </row>
    <row r="20" spans="1:5" s="171" customFormat="1">
      <c r="A20" s="169" t="s">
        <v>12</v>
      </c>
      <c r="B20" s="170" t="s">
        <v>749</v>
      </c>
      <c r="C20" s="335" t="s">
        <v>23</v>
      </c>
      <c r="D20" s="4" t="s">
        <v>772</v>
      </c>
      <c r="E20" s="4" t="s">
        <v>772</v>
      </c>
    </row>
    <row r="21" spans="1:5" s="171" customFormat="1">
      <c r="A21" s="169" t="s">
        <v>24</v>
      </c>
      <c r="B21" s="170" t="s">
        <v>750</v>
      </c>
      <c r="C21" s="335" t="s">
        <v>23</v>
      </c>
      <c r="D21" s="4" t="s">
        <v>772</v>
      </c>
      <c r="E21" s="4" t="s">
        <v>772</v>
      </c>
    </row>
    <row r="22" spans="1:5" s="171" customFormat="1">
      <c r="A22" s="169" t="s">
        <v>25</v>
      </c>
      <c r="B22" s="170" t="s">
        <v>26</v>
      </c>
      <c r="C22" s="335" t="s">
        <v>23</v>
      </c>
      <c r="D22" s="4" t="s">
        <v>772</v>
      </c>
      <c r="E22" s="4" t="s">
        <v>772</v>
      </c>
    </row>
    <row r="23" spans="1:5" ht="15">
      <c r="A23" s="337" t="s">
        <v>1072</v>
      </c>
      <c r="B23" s="582" t="s">
        <v>1073</v>
      </c>
      <c r="C23" s="582"/>
      <c r="D23" s="582"/>
      <c r="E23" s="582"/>
    </row>
    <row r="24" spans="1:5" s="173" customFormat="1">
      <c r="A24" s="172" t="s">
        <v>22</v>
      </c>
      <c r="B24" s="340" t="s">
        <v>28</v>
      </c>
      <c r="C24" s="340" t="s">
        <v>29</v>
      </c>
      <c r="D24" s="4" t="s">
        <v>772</v>
      </c>
      <c r="E24" s="4" t="s">
        <v>772</v>
      </c>
    </row>
    <row r="25" spans="1:5" s="173" customFormat="1">
      <c r="A25" s="172" t="s">
        <v>10</v>
      </c>
      <c r="B25" s="340" t="s">
        <v>30</v>
      </c>
      <c r="C25" s="340" t="s">
        <v>29</v>
      </c>
      <c r="D25" s="4" t="s">
        <v>772</v>
      </c>
      <c r="E25" s="4" t="s">
        <v>772</v>
      </c>
    </row>
    <row r="26" spans="1:5" s="173" customFormat="1">
      <c r="A26" s="172" t="s">
        <v>12</v>
      </c>
      <c r="B26" s="340" t="s">
        <v>31</v>
      </c>
      <c r="C26" s="340" t="s">
        <v>29</v>
      </c>
      <c r="D26" s="4" t="s">
        <v>772</v>
      </c>
      <c r="E26" s="4" t="s">
        <v>772</v>
      </c>
    </row>
    <row r="27" spans="1:5" s="173" customFormat="1">
      <c r="A27" s="172" t="s">
        <v>24</v>
      </c>
      <c r="B27" s="340" t="s">
        <v>32</v>
      </c>
      <c r="C27" s="340" t="s">
        <v>29</v>
      </c>
      <c r="D27" s="4" t="s">
        <v>772</v>
      </c>
      <c r="E27" s="4" t="s">
        <v>772</v>
      </c>
    </row>
    <row r="28" spans="1:5" s="173" customFormat="1">
      <c r="A28" s="172" t="s">
        <v>25</v>
      </c>
      <c r="B28" s="340" t="s">
        <v>33</v>
      </c>
      <c r="C28" s="340" t="s">
        <v>34</v>
      </c>
      <c r="D28" s="4" t="s">
        <v>772</v>
      </c>
      <c r="E28" s="4" t="s">
        <v>772</v>
      </c>
    </row>
    <row r="29" spans="1:5" s="173" customFormat="1">
      <c r="A29" s="340" t="s">
        <v>35</v>
      </c>
      <c r="B29" s="340" t="s">
        <v>36</v>
      </c>
      <c r="C29" s="340" t="s">
        <v>34</v>
      </c>
      <c r="D29" s="4" t="s">
        <v>772</v>
      </c>
      <c r="E29" s="4" t="s">
        <v>772</v>
      </c>
    </row>
    <row r="30" spans="1:5" s="173" customFormat="1">
      <c r="A30" s="340" t="s">
        <v>37</v>
      </c>
      <c r="B30" s="340" t="s">
        <v>38</v>
      </c>
      <c r="C30" s="340" t="s">
        <v>34</v>
      </c>
      <c r="D30" s="4" t="s">
        <v>772</v>
      </c>
      <c r="E30" s="4" t="s">
        <v>772</v>
      </c>
    </row>
    <row r="31" spans="1:5" s="173" customFormat="1">
      <c r="A31" s="340" t="s">
        <v>39</v>
      </c>
      <c r="B31" s="340" t="s">
        <v>40</v>
      </c>
      <c r="C31" s="340" t="s">
        <v>34</v>
      </c>
      <c r="D31" s="4" t="s">
        <v>772</v>
      </c>
      <c r="E31" s="4" t="s">
        <v>772</v>
      </c>
    </row>
    <row r="32" spans="1:5" s="173" customFormat="1">
      <c r="A32" s="340" t="s">
        <v>41</v>
      </c>
      <c r="B32" s="340" t="s">
        <v>152</v>
      </c>
      <c r="C32" s="340" t="s">
        <v>43</v>
      </c>
      <c r="D32" s="4" t="s">
        <v>772</v>
      </c>
      <c r="E32" s="4" t="s">
        <v>772</v>
      </c>
    </row>
    <row r="33" spans="1:5" s="173" customFormat="1">
      <c r="A33" s="340" t="s">
        <v>69</v>
      </c>
      <c r="B33" s="340" t="s">
        <v>42</v>
      </c>
      <c r="C33" s="340" t="s">
        <v>43</v>
      </c>
      <c r="D33" s="4" t="s">
        <v>772</v>
      </c>
      <c r="E33" s="4" t="s">
        <v>772</v>
      </c>
    </row>
    <row r="34" spans="1:5" ht="15">
      <c r="A34" s="336" t="s">
        <v>1074</v>
      </c>
      <c r="B34" s="583" t="s">
        <v>45</v>
      </c>
      <c r="C34" s="583"/>
      <c r="D34" s="583"/>
      <c r="E34" s="583"/>
    </row>
    <row r="35" spans="1:5">
      <c r="A35" s="169" t="s">
        <v>22</v>
      </c>
      <c r="B35" s="335" t="s">
        <v>46</v>
      </c>
      <c r="C35" s="335" t="s">
        <v>751</v>
      </c>
      <c r="D35" s="4" t="s">
        <v>772</v>
      </c>
      <c r="E35" s="4" t="s">
        <v>772</v>
      </c>
    </row>
    <row r="36" spans="1:5">
      <c r="A36" s="169" t="s">
        <v>10</v>
      </c>
      <c r="B36" s="335" t="s">
        <v>48</v>
      </c>
      <c r="C36" s="335" t="s">
        <v>751</v>
      </c>
      <c r="D36" s="4" t="s">
        <v>772</v>
      </c>
      <c r="E36" s="4" t="s">
        <v>772</v>
      </c>
    </row>
    <row r="37" spans="1:5" ht="15">
      <c r="A37" s="338">
        <v>5.2</v>
      </c>
      <c r="B37" s="584" t="s">
        <v>1075</v>
      </c>
      <c r="C37" s="585"/>
      <c r="D37" s="585"/>
      <c r="E37" s="586"/>
    </row>
    <row r="38" spans="1:5">
      <c r="A38" s="172" t="s">
        <v>22</v>
      </c>
      <c r="B38" s="3" t="s">
        <v>50</v>
      </c>
      <c r="C38" s="164" t="s">
        <v>51</v>
      </c>
      <c r="D38" s="4" t="s">
        <v>772</v>
      </c>
      <c r="E38" s="4" t="s">
        <v>772</v>
      </c>
    </row>
    <row r="39" spans="1:5" ht="28.5">
      <c r="A39" s="172" t="s">
        <v>10</v>
      </c>
      <c r="B39" s="3" t="s">
        <v>52</v>
      </c>
      <c r="C39" s="164" t="s">
        <v>53</v>
      </c>
      <c r="D39" s="4" t="s">
        <v>772</v>
      </c>
      <c r="E39" s="4" t="s">
        <v>772</v>
      </c>
    </row>
    <row r="40" spans="1:5">
      <c r="A40" s="172" t="s">
        <v>12</v>
      </c>
      <c r="B40" s="3" t="s">
        <v>55</v>
      </c>
      <c r="C40" s="164" t="s">
        <v>752</v>
      </c>
      <c r="D40" s="4" t="s">
        <v>772</v>
      </c>
      <c r="E40" s="4" t="s">
        <v>772</v>
      </c>
    </row>
    <row r="41" spans="1:5">
      <c r="A41" s="172" t="s">
        <v>24</v>
      </c>
      <c r="B41" s="3" t="s">
        <v>57</v>
      </c>
      <c r="C41" s="164" t="s">
        <v>58</v>
      </c>
      <c r="D41" s="4" t="s">
        <v>772</v>
      </c>
      <c r="E41" s="4" t="s">
        <v>772</v>
      </c>
    </row>
    <row r="42" spans="1:5">
      <c r="A42" s="172" t="s">
        <v>25</v>
      </c>
      <c r="B42" s="3" t="s">
        <v>60</v>
      </c>
      <c r="C42" s="164" t="s">
        <v>61</v>
      </c>
      <c r="D42" s="4" t="s">
        <v>772</v>
      </c>
      <c r="E42" s="4" t="s">
        <v>772</v>
      </c>
    </row>
    <row r="43" spans="1:5">
      <c r="A43" s="340" t="s">
        <v>35</v>
      </c>
      <c r="B43" s="3" t="s">
        <v>63</v>
      </c>
      <c r="C43" s="164" t="s">
        <v>61</v>
      </c>
      <c r="D43" s="4" t="s">
        <v>772</v>
      </c>
      <c r="E43" s="4" t="s">
        <v>772</v>
      </c>
    </row>
    <row r="44" spans="1:5">
      <c r="A44" s="340" t="s">
        <v>37</v>
      </c>
      <c r="B44" s="3" t="s">
        <v>65</v>
      </c>
      <c r="C44" s="164" t="s">
        <v>58</v>
      </c>
      <c r="D44" s="4" t="s">
        <v>772</v>
      </c>
      <c r="E44" s="4" t="s">
        <v>772</v>
      </c>
    </row>
    <row r="45" spans="1:5">
      <c r="A45" s="340" t="s">
        <v>39</v>
      </c>
      <c r="B45" s="3" t="s">
        <v>67</v>
      </c>
      <c r="C45" s="164" t="s">
        <v>61</v>
      </c>
      <c r="D45" s="4" t="s">
        <v>772</v>
      </c>
      <c r="E45" s="4" t="s">
        <v>772</v>
      </c>
    </row>
    <row r="46" spans="1:5">
      <c r="A46" s="340" t="s">
        <v>41</v>
      </c>
      <c r="B46" s="3" t="s">
        <v>68</v>
      </c>
      <c r="C46" s="164" t="s">
        <v>61</v>
      </c>
      <c r="D46" s="4" t="s">
        <v>772</v>
      </c>
      <c r="E46" s="4" t="s">
        <v>772</v>
      </c>
    </row>
    <row r="47" spans="1:5" ht="15">
      <c r="A47" s="174">
        <v>5.3</v>
      </c>
      <c r="B47" s="122" t="s">
        <v>1076</v>
      </c>
      <c r="C47" s="17"/>
      <c r="D47" s="5"/>
      <c r="E47" s="5"/>
    </row>
    <row r="48" spans="1:5" ht="15">
      <c r="A48" s="174" t="s">
        <v>1070</v>
      </c>
      <c r="B48" s="122" t="s">
        <v>1077</v>
      </c>
      <c r="C48" s="17"/>
      <c r="D48" s="5"/>
      <c r="E48" s="5"/>
    </row>
    <row r="49" spans="1:5" ht="28.5">
      <c r="A49" s="169" t="s">
        <v>22</v>
      </c>
      <c r="B49" s="3" t="s">
        <v>753</v>
      </c>
      <c r="C49" s="164" t="s">
        <v>1078</v>
      </c>
      <c r="D49" s="4" t="s">
        <v>772</v>
      </c>
      <c r="E49" s="4" t="s">
        <v>772</v>
      </c>
    </row>
    <row r="50" spans="1:5">
      <c r="A50" s="169" t="s">
        <v>10</v>
      </c>
      <c r="B50" s="3" t="s">
        <v>1079</v>
      </c>
      <c r="C50" s="164"/>
      <c r="D50" s="4" t="s">
        <v>772</v>
      </c>
      <c r="E50" s="4" t="s">
        <v>772</v>
      </c>
    </row>
    <row r="51" spans="1:5">
      <c r="A51" s="169" t="s">
        <v>12</v>
      </c>
      <c r="B51" s="3" t="s">
        <v>1080</v>
      </c>
      <c r="C51" s="164"/>
      <c r="D51" s="4" t="s">
        <v>772</v>
      </c>
      <c r="E51" s="4" t="s">
        <v>772</v>
      </c>
    </row>
    <row r="52" spans="1:5" ht="15">
      <c r="A52" s="338" t="s">
        <v>1072</v>
      </c>
      <c r="B52" s="338" t="s">
        <v>1073</v>
      </c>
      <c r="C52" s="1"/>
      <c r="D52" s="1"/>
      <c r="E52" s="1"/>
    </row>
    <row r="53" spans="1:5" s="173" customFormat="1">
      <c r="A53" s="172" t="s">
        <v>22</v>
      </c>
      <c r="B53" s="340" t="s">
        <v>28</v>
      </c>
      <c r="C53" s="340" t="s">
        <v>29</v>
      </c>
      <c r="D53" s="4" t="s">
        <v>772</v>
      </c>
      <c r="E53" s="4" t="s">
        <v>772</v>
      </c>
    </row>
    <row r="54" spans="1:5" s="173" customFormat="1">
      <c r="A54" s="172" t="s">
        <v>10</v>
      </c>
      <c r="B54" s="340" t="s">
        <v>30</v>
      </c>
      <c r="C54" s="340" t="s">
        <v>29</v>
      </c>
      <c r="D54" s="4" t="s">
        <v>772</v>
      </c>
      <c r="E54" s="4" t="s">
        <v>772</v>
      </c>
    </row>
    <row r="55" spans="1:5" s="173" customFormat="1">
      <c r="A55" s="172" t="s">
        <v>12</v>
      </c>
      <c r="B55" s="340" t="s">
        <v>31</v>
      </c>
      <c r="C55" s="340" t="s">
        <v>29</v>
      </c>
      <c r="D55" s="4" t="s">
        <v>772</v>
      </c>
      <c r="E55" s="4" t="s">
        <v>772</v>
      </c>
    </row>
    <row r="56" spans="1:5">
      <c r="A56" s="169" t="s">
        <v>24</v>
      </c>
      <c r="B56" s="340" t="s">
        <v>1081</v>
      </c>
      <c r="C56" s="340" t="s">
        <v>29</v>
      </c>
      <c r="D56" s="4" t="s">
        <v>772</v>
      </c>
      <c r="E56" s="4" t="s">
        <v>772</v>
      </c>
    </row>
    <row r="57" spans="1:5">
      <c r="A57" s="169" t="s">
        <v>25</v>
      </c>
      <c r="B57" s="340" t="s">
        <v>32</v>
      </c>
      <c r="C57" s="335" t="s">
        <v>754</v>
      </c>
      <c r="D57" s="4" t="s">
        <v>772</v>
      </c>
      <c r="E57" s="4" t="s">
        <v>772</v>
      </c>
    </row>
    <row r="58" spans="1:5">
      <c r="A58" s="335" t="s">
        <v>35</v>
      </c>
      <c r="B58" s="340" t="s">
        <v>33</v>
      </c>
      <c r="C58" s="335" t="s">
        <v>754</v>
      </c>
      <c r="D58" s="4" t="s">
        <v>772</v>
      </c>
      <c r="E58" s="4" t="s">
        <v>772</v>
      </c>
    </row>
    <row r="59" spans="1:5">
      <c r="A59" s="335" t="s">
        <v>37</v>
      </c>
      <c r="B59" s="340" t="s">
        <v>36</v>
      </c>
      <c r="C59" s="335" t="s">
        <v>754</v>
      </c>
      <c r="D59" s="4" t="s">
        <v>772</v>
      </c>
      <c r="E59" s="4" t="s">
        <v>772</v>
      </c>
    </row>
    <row r="60" spans="1:5">
      <c r="A60" s="335" t="s">
        <v>39</v>
      </c>
      <c r="B60" s="340" t="s">
        <v>38</v>
      </c>
      <c r="C60" s="335" t="s">
        <v>754</v>
      </c>
      <c r="D60" s="4" t="s">
        <v>772</v>
      </c>
      <c r="E60" s="4" t="s">
        <v>772</v>
      </c>
    </row>
    <row r="61" spans="1:5">
      <c r="A61" s="169" t="s">
        <v>41</v>
      </c>
      <c r="B61" s="340" t="s">
        <v>40</v>
      </c>
      <c r="C61" s="335" t="s">
        <v>754</v>
      </c>
      <c r="D61" s="4" t="s">
        <v>772</v>
      </c>
      <c r="E61" s="4" t="s">
        <v>772</v>
      </c>
    </row>
    <row r="62" spans="1:5">
      <c r="A62" s="340" t="s">
        <v>69</v>
      </c>
      <c r="B62" s="340" t="s">
        <v>1082</v>
      </c>
      <c r="C62" s="335" t="s">
        <v>754</v>
      </c>
      <c r="D62" s="4" t="s">
        <v>772</v>
      </c>
      <c r="E62" s="4" t="s">
        <v>772</v>
      </c>
    </row>
    <row r="63" spans="1:5" s="173" customFormat="1">
      <c r="A63" s="335" t="s">
        <v>283</v>
      </c>
      <c r="B63" s="340" t="s">
        <v>152</v>
      </c>
      <c r="C63" s="335" t="s">
        <v>755</v>
      </c>
      <c r="D63" s="4" t="s">
        <v>772</v>
      </c>
      <c r="E63" s="4" t="s">
        <v>772</v>
      </c>
    </row>
    <row r="64" spans="1:5">
      <c r="A64" s="16" t="s">
        <v>284</v>
      </c>
      <c r="B64" s="340" t="s">
        <v>42</v>
      </c>
      <c r="C64" s="335" t="s">
        <v>755</v>
      </c>
      <c r="D64" s="4" t="s">
        <v>772</v>
      </c>
      <c r="E64" s="4" t="s">
        <v>772</v>
      </c>
    </row>
    <row r="65" spans="1:5" ht="15">
      <c r="A65" s="338" t="s">
        <v>1074</v>
      </c>
      <c r="B65" s="584" t="s">
        <v>45</v>
      </c>
      <c r="C65" s="585"/>
      <c r="D65" s="585"/>
      <c r="E65" s="586"/>
    </row>
    <row r="66" spans="1:5" ht="42.75">
      <c r="A66" s="169" t="s">
        <v>22</v>
      </c>
      <c r="B66" s="340" t="s">
        <v>46</v>
      </c>
      <c r="C66" s="164" t="s">
        <v>1083</v>
      </c>
      <c r="D66" s="4" t="s">
        <v>772</v>
      </c>
      <c r="E66" s="4" t="s">
        <v>772</v>
      </c>
    </row>
    <row r="67" spans="1:5" ht="42.75">
      <c r="A67" s="169" t="s">
        <v>10</v>
      </c>
      <c r="B67" s="340" t="s">
        <v>48</v>
      </c>
      <c r="C67" s="164" t="s">
        <v>1083</v>
      </c>
      <c r="D67" s="4" t="s">
        <v>772</v>
      </c>
      <c r="E67" s="4" t="s">
        <v>772</v>
      </c>
    </row>
    <row r="68" spans="1:5" s="175" customFormat="1" ht="15">
      <c r="A68" s="338">
        <v>5.4</v>
      </c>
      <c r="B68" s="584" t="s">
        <v>1084</v>
      </c>
      <c r="C68" s="585"/>
      <c r="D68" s="585"/>
      <c r="E68" s="586"/>
    </row>
    <row r="69" spans="1:5" s="175" customFormat="1" ht="15">
      <c r="A69" s="338" t="s">
        <v>1070</v>
      </c>
      <c r="B69" s="123" t="s">
        <v>756</v>
      </c>
      <c r="C69" s="123"/>
      <c r="D69" s="123"/>
      <c r="E69" s="123"/>
    </row>
    <row r="70" spans="1:5">
      <c r="A70" s="169" t="s">
        <v>22</v>
      </c>
      <c r="B70" s="340" t="s">
        <v>757</v>
      </c>
      <c r="C70" s="340" t="s">
        <v>29</v>
      </c>
      <c r="D70" s="4" t="s">
        <v>772</v>
      </c>
      <c r="E70" s="4" t="s">
        <v>772</v>
      </c>
    </row>
    <row r="71" spans="1:5" ht="28.5">
      <c r="A71" s="169" t="s">
        <v>10</v>
      </c>
      <c r="B71" s="340" t="s">
        <v>758</v>
      </c>
      <c r="C71" s="340" t="s">
        <v>29</v>
      </c>
      <c r="D71" s="4" t="s">
        <v>772</v>
      </c>
      <c r="E71" s="4" t="s">
        <v>772</v>
      </c>
    </row>
    <row r="72" spans="1:5" ht="28.5">
      <c r="A72" s="169" t="s">
        <v>12</v>
      </c>
      <c r="B72" s="340" t="s">
        <v>759</v>
      </c>
      <c r="C72" s="340" t="s">
        <v>29</v>
      </c>
      <c r="D72" s="4" t="s">
        <v>772</v>
      </c>
      <c r="E72" s="4" t="s">
        <v>772</v>
      </c>
    </row>
    <row r="73" spans="1:5">
      <c r="A73" s="572" t="s">
        <v>1072</v>
      </c>
      <c r="B73" s="567" t="s">
        <v>1085</v>
      </c>
      <c r="C73" s="340" t="s">
        <v>29</v>
      </c>
      <c r="D73" s="4" t="s">
        <v>772</v>
      </c>
      <c r="E73" s="4" t="s">
        <v>772</v>
      </c>
    </row>
    <row r="74" spans="1:5">
      <c r="A74" s="573"/>
      <c r="B74" s="568"/>
      <c r="C74" s="335" t="s">
        <v>58</v>
      </c>
      <c r="D74" s="4" t="s">
        <v>772</v>
      </c>
      <c r="E74" s="4" t="s">
        <v>772</v>
      </c>
    </row>
    <row r="75" spans="1:5" ht="15">
      <c r="A75" s="174">
        <v>5.5</v>
      </c>
      <c r="B75" s="587" t="s">
        <v>1086</v>
      </c>
      <c r="C75" s="588"/>
      <c r="D75" s="588"/>
      <c r="E75" s="589"/>
    </row>
    <row r="76" spans="1:5" ht="15">
      <c r="A76" s="174" t="s">
        <v>1087</v>
      </c>
      <c r="B76" s="587" t="s">
        <v>1088</v>
      </c>
      <c r="C76" s="588"/>
      <c r="D76" s="588"/>
      <c r="E76" s="589"/>
    </row>
    <row r="77" spans="1:5" ht="15">
      <c r="A77" s="336" t="s">
        <v>1070</v>
      </c>
      <c r="B77" s="582" t="s">
        <v>1089</v>
      </c>
      <c r="C77" s="582"/>
      <c r="D77" s="582"/>
      <c r="E77" s="582"/>
    </row>
    <row r="78" spans="1:5">
      <c r="A78" s="169" t="s">
        <v>22</v>
      </c>
      <c r="B78" s="176" t="s">
        <v>1090</v>
      </c>
      <c r="C78" s="335" t="s">
        <v>760</v>
      </c>
      <c r="D78" s="4" t="s">
        <v>772</v>
      </c>
      <c r="E78" s="4" t="s">
        <v>772</v>
      </c>
    </row>
    <row r="79" spans="1:5">
      <c r="A79" s="169" t="s">
        <v>10</v>
      </c>
      <c r="B79" s="176" t="s">
        <v>1091</v>
      </c>
      <c r="C79" s="335" t="s">
        <v>760</v>
      </c>
      <c r="D79" s="4" t="s">
        <v>772</v>
      </c>
      <c r="E79" s="4" t="s">
        <v>772</v>
      </c>
    </row>
    <row r="80" spans="1:5">
      <c r="A80" s="169" t="s">
        <v>12</v>
      </c>
      <c r="B80" s="176" t="s">
        <v>1092</v>
      </c>
      <c r="C80" s="335" t="s">
        <v>760</v>
      </c>
      <c r="D80" s="4" t="s">
        <v>772</v>
      </c>
      <c r="E80" s="4" t="s">
        <v>772</v>
      </c>
    </row>
    <row r="81" spans="1:5">
      <c r="A81" s="169" t="s">
        <v>24</v>
      </c>
      <c r="B81" s="176" t="s">
        <v>1093</v>
      </c>
      <c r="C81" s="335" t="s">
        <v>760</v>
      </c>
      <c r="D81" s="4" t="s">
        <v>772</v>
      </c>
      <c r="E81" s="4" t="s">
        <v>772</v>
      </c>
    </row>
    <row r="82" spans="1:5" ht="15">
      <c r="A82" s="336" t="s">
        <v>1072</v>
      </c>
      <c r="B82" s="582" t="s">
        <v>1073</v>
      </c>
      <c r="C82" s="582"/>
      <c r="D82" s="582"/>
      <c r="E82" s="582"/>
    </row>
    <row r="83" spans="1:5" ht="28.5">
      <c r="A83" s="169" t="s">
        <v>22</v>
      </c>
      <c r="B83" s="335" t="s">
        <v>761</v>
      </c>
      <c r="C83" s="335" t="s">
        <v>762</v>
      </c>
      <c r="D83" s="4" t="s">
        <v>772</v>
      </c>
      <c r="E83" s="4" t="s">
        <v>772</v>
      </c>
    </row>
    <row r="84" spans="1:5">
      <c r="A84" s="169" t="s">
        <v>10</v>
      </c>
      <c r="B84" s="335" t="s">
        <v>763</v>
      </c>
      <c r="C84" s="177" t="s">
        <v>762</v>
      </c>
      <c r="D84" s="4" t="s">
        <v>772</v>
      </c>
      <c r="E84" s="4" t="s">
        <v>772</v>
      </c>
    </row>
    <row r="85" spans="1:5" ht="28.5">
      <c r="A85" s="169" t="s">
        <v>12</v>
      </c>
      <c r="B85" s="335" t="s">
        <v>764</v>
      </c>
      <c r="C85" s="177" t="s">
        <v>752</v>
      </c>
      <c r="D85" s="4" t="s">
        <v>772</v>
      </c>
      <c r="E85" s="4" t="s">
        <v>772</v>
      </c>
    </row>
    <row r="86" spans="1:5" ht="30.75" customHeight="1">
      <c r="A86" s="169" t="s">
        <v>24</v>
      </c>
      <c r="B86" s="335" t="s">
        <v>765</v>
      </c>
      <c r="C86" s="177" t="s">
        <v>752</v>
      </c>
      <c r="D86" s="4" t="s">
        <v>772</v>
      </c>
      <c r="E86" s="4" t="s">
        <v>772</v>
      </c>
    </row>
    <row r="87" spans="1:5" ht="15">
      <c r="A87" s="336" t="s">
        <v>1074</v>
      </c>
      <c r="B87" s="582" t="s">
        <v>45</v>
      </c>
      <c r="C87" s="582"/>
      <c r="D87" s="582"/>
      <c r="E87" s="582"/>
    </row>
    <row r="88" spans="1:5" ht="28.5">
      <c r="A88" s="169" t="s">
        <v>22</v>
      </c>
      <c r="B88" s="177" t="s">
        <v>1094</v>
      </c>
      <c r="C88" s="177" t="s">
        <v>766</v>
      </c>
      <c r="D88" s="4" t="s">
        <v>772</v>
      </c>
      <c r="E88" s="4" t="s">
        <v>772</v>
      </c>
    </row>
    <row r="89" spans="1:5" ht="28.5">
      <c r="A89" s="169" t="s">
        <v>10</v>
      </c>
      <c r="B89" s="177" t="s">
        <v>1095</v>
      </c>
      <c r="C89" s="177" t="s">
        <v>766</v>
      </c>
      <c r="D89" s="4" t="s">
        <v>772</v>
      </c>
      <c r="E89" s="4" t="s">
        <v>772</v>
      </c>
    </row>
    <row r="90" spans="1:5" ht="28.5">
      <c r="A90" s="169" t="s">
        <v>12</v>
      </c>
      <c r="B90" s="177" t="s">
        <v>1096</v>
      </c>
      <c r="C90" s="177" t="s">
        <v>767</v>
      </c>
      <c r="D90" s="4" t="s">
        <v>772</v>
      </c>
      <c r="E90" s="4" t="s">
        <v>772</v>
      </c>
    </row>
    <row r="91" spans="1:5" ht="28.5">
      <c r="A91" s="169" t="s">
        <v>24</v>
      </c>
      <c r="B91" s="177" t="s">
        <v>1097</v>
      </c>
      <c r="C91" s="177" t="s">
        <v>767</v>
      </c>
      <c r="D91" s="4" t="s">
        <v>772</v>
      </c>
      <c r="E91" s="4" t="s">
        <v>772</v>
      </c>
    </row>
    <row r="92" spans="1:5" ht="28.5">
      <c r="A92" s="169" t="s">
        <v>25</v>
      </c>
      <c r="B92" s="177" t="s">
        <v>1098</v>
      </c>
      <c r="C92" s="177" t="s">
        <v>766</v>
      </c>
      <c r="D92" s="4" t="s">
        <v>772</v>
      </c>
      <c r="E92" s="4" t="s">
        <v>772</v>
      </c>
    </row>
    <row r="93" spans="1:5" ht="28.5">
      <c r="A93" s="169" t="s">
        <v>35</v>
      </c>
      <c r="B93" s="177" t="s">
        <v>1099</v>
      </c>
      <c r="C93" s="177" t="s">
        <v>766</v>
      </c>
      <c r="D93" s="4" t="s">
        <v>772</v>
      </c>
      <c r="E93" s="4" t="s">
        <v>772</v>
      </c>
    </row>
    <row r="94" spans="1:5" ht="28.5">
      <c r="A94" s="169" t="s">
        <v>37</v>
      </c>
      <c r="B94" s="177" t="s">
        <v>1100</v>
      </c>
      <c r="C94" s="177" t="s">
        <v>767</v>
      </c>
      <c r="D94" s="4" t="s">
        <v>772</v>
      </c>
      <c r="E94" s="4" t="s">
        <v>772</v>
      </c>
    </row>
    <row r="95" spans="1:5" ht="28.5">
      <c r="A95" s="169" t="s">
        <v>39</v>
      </c>
      <c r="B95" s="177" t="s">
        <v>1101</v>
      </c>
      <c r="C95" s="177" t="s">
        <v>767</v>
      </c>
      <c r="D95" s="4" t="s">
        <v>772</v>
      </c>
      <c r="E95" s="4" t="s">
        <v>772</v>
      </c>
    </row>
    <row r="96" spans="1:5">
      <c r="A96" s="169"/>
      <c r="B96" s="177"/>
      <c r="C96" s="177"/>
      <c r="D96" s="178"/>
      <c r="E96" s="178"/>
    </row>
    <row r="97" spans="1:5" ht="15">
      <c r="A97" s="338" t="s">
        <v>1102</v>
      </c>
      <c r="B97" s="590" t="s">
        <v>1103</v>
      </c>
      <c r="C97" s="590"/>
      <c r="D97" s="590"/>
      <c r="E97" s="590"/>
    </row>
    <row r="98" spans="1:5" ht="15">
      <c r="A98" s="336" t="s">
        <v>1070</v>
      </c>
      <c r="B98" s="582" t="s">
        <v>502</v>
      </c>
      <c r="C98" s="582"/>
      <c r="D98" s="582"/>
      <c r="E98" s="582"/>
    </row>
    <row r="99" spans="1:5">
      <c r="A99" s="169" t="s">
        <v>22</v>
      </c>
      <c r="B99" s="170" t="s">
        <v>154</v>
      </c>
      <c r="C99" s="335" t="s">
        <v>768</v>
      </c>
      <c r="D99" s="4">
        <f>'Coach Productions'!I9+'Locomotive Productions'!G24+'Form Sk2'!E61+'Form Sk2'!E79</f>
        <v>0</v>
      </c>
      <c r="E99" s="4">
        <f>'Coach Productions'!J9+'Locomotive Productions'!H24+'Form Sk2'!F61+'Form Sk2'!F79</f>
        <v>0</v>
      </c>
    </row>
    <row r="100" spans="1:5">
      <c r="A100" s="169" t="s">
        <v>10</v>
      </c>
      <c r="B100" s="170" t="s">
        <v>155</v>
      </c>
      <c r="C100" s="335" t="s">
        <v>768</v>
      </c>
      <c r="D100" s="4"/>
      <c r="E100" s="4"/>
    </row>
    <row r="101" spans="1:5">
      <c r="A101" s="169" t="s">
        <v>12</v>
      </c>
      <c r="B101" s="170" t="s">
        <v>156</v>
      </c>
      <c r="C101" s="335" t="s">
        <v>768</v>
      </c>
      <c r="D101" s="4"/>
      <c r="E101" s="4"/>
    </row>
    <row r="102" spans="1:5">
      <c r="A102" s="169" t="s">
        <v>24</v>
      </c>
      <c r="B102" s="170" t="s">
        <v>157</v>
      </c>
      <c r="C102" s="335" t="s">
        <v>768</v>
      </c>
      <c r="D102" s="4"/>
      <c r="E102" s="4"/>
    </row>
    <row r="103" spans="1:5">
      <c r="A103" s="169" t="s">
        <v>25</v>
      </c>
      <c r="B103" s="170" t="s">
        <v>158</v>
      </c>
      <c r="C103" s="335" t="s">
        <v>768</v>
      </c>
      <c r="D103" s="4"/>
      <c r="E103" s="4"/>
    </row>
    <row r="104" spans="1:5" s="171" customFormat="1">
      <c r="A104" s="169" t="s">
        <v>35</v>
      </c>
      <c r="B104" s="170" t="s">
        <v>750</v>
      </c>
      <c r="C104" s="335" t="s">
        <v>768</v>
      </c>
      <c r="D104" s="4"/>
      <c r="E104" s="4"/>
    </row>
    <row r="105" spans="1:5" ht="28.5">
      <c r="A105" s="169" t="s">
        <v>37</v>
      </c>
      <c r="B105" s="170" t="s">
        <v>26</v>
      </c>
      <c r="C105" s="335" t="s">
        <v>827</v>
      </c>
      <c r="D105" s="4">
        <f>'NF-Product Mix'!E40</f>
        <v>0</v>
      </c>
      <c r="E105" s="4">
        <f>'NF-Product Mix'!F40</f>
        <v>0</v>
      </c>
    </row>
    <row r="106" spans="1:5" ht="15">
      <c r="A106" s="337" t="s">
        <v>1072</v>
      </c>
      <c r="B106" s="582" t="s">
        <v>1073</v>
      </c>
      <c r="C106" s="582"/>
      <c r="D106" s="582"/>
      <c r="E106" s="582"/>
    </row>
    <row r="107" spans="1:5" s="173" customFormat="1">
      <c r="A107" s="169" t="s">
        <v>22</v>
      </c>
      <c r="B107" s="335" t="s">
        <v>28</v>
      </c>
      <c r="C107" s="335" t="s">
        <v>29</v>
      </c>
      <c r="D107" s="4">
        <f>'Form Sk2'!E335/10</f>
        <v>0</v>
      </c>
      <c r="E107" s="4">
        <f>'Form Sk2'!F335/10</f>
        <v>0</v>
      </c>
    </row>
    <row r="108" spans="1:5" s="173" customFormat="1">
      <c r="A108" s="169" t="s">
        <v>10</v>
      </c>
      <c r="B108" s="335" t="s">
        <v>30</v>
      </c>
      <c r="C108" s="335" t="s">
        <v>29</v>
      </c>
      <c r="D108" s="4">
        <f>'Form Sk2'!E381/10</f>
        <v>0</v>
      </c>
      <c r="E108" s="4">
        <f>'Form Sk2'!F381/10</f>
        <v>0</v>
      </c>
    </row>
    <row r="109" spans="1:5" s="173" customFormat="1">
      <c r="A109" s="169" t="s">
        <v>12</v>
      </c>
      <c r="B109" s="335" t="s">
        <v>31</v>
      </c>
      <c r="C109" s="335" t="s">
        <v>29</v>
      </c>
      <c r="D109" s="4">
        <f>('Form Sk2'!E382+'Form Sk2'!E383)/10</f>
        <v>0</v>
      </c>
      <c r="E109" s="4">
        <f>('Form Sk2'!F382+'Form Sk2'!F383)/10</f>
        <v>0</v>
      </c>
    </row>
    <row r="110" spans="1:5" s="173" customFormat="1">
      <c r="A110" s="169" t="s">
        <v>24</v>
      </c>
      <c r="B110" s="335" t="s">
        <v>32</v>
      </c>
      <c r="C110" s="335" t="s">
        <v>29</v>
      </c>
      <c r="D110" s="4">
        <f>'Form Sk2'!E384/10</f>
        <v>0</v>
      </c>
      <c r="E110" s="4">
        <f>'Form Sk2'!F384/10</f>
        <v>0</v>
      </c>
    </row>
    <row r="111" spans="1:5" s="173" customFormat="1">
      <c r="A111" s="169" t="s">
        <v>25</v>
      </c>
      <c r="B111" s="335" t="s">
        <v>33</v>
      </c>
      <c r="C111" s="335" t="s">
        <v>34</v>
      </c>
      <c r="D111" s="4">
        <f>'Summary Sheet'!E15</f>
        <v>0</v>
      </c>
      <c r="E111" s="4">
        <f>'Summary Sheet'!F15</f>
        <v>0</v>
      </c>
    </row>
    <row r="112" spans="1:5" s="173" customFormat="1">
      <c r="A112" s="335" t="s">
        <v>35</v>
      </c>
      <c r="B112" s="335" t="s">
        <v>36</v>
      </c>
      <c r="C112" s="335" t="s">
        <v>34</v>
      </c>
      <c r="D112" s="4">
        <f>'Summary Sheet'!E16</f>
        <v>0</v>
      </c>
      <c r="E112" s="4">
        <f>'Summary Sheet'!F16</f>
        <v>0</v>
      </c>
    </row>
    <row r="113" spans="1:5" s="173" customFormat="1">
      <c r="A113" s="335" t="s">
        <v>37</v>
      </c>
      <c r="B113" s="335" t="s">
        <v>38</v>
      </c>
      <c r="C113" s="335" t="s">
        <v>34</v>
      </c>
      <c r="D113" s="4">
        <f>'Summary Sheet'!E17</f>
        <v>0</v>
      </c>
      <c r="E113" s="4">
        <f>'Summary Sheet'!F17</f>
        <v>0</v>
      </c>
    </row>
    <row r="114" spans="1:5" s="173" customFormat="1">
      <c r="A114" s="335" t="s">
        <v>39</v>
      </c>
      <c r="B114" s="335" t="s">
        <v>40</v>
      </c>
      <c r="C114" s="335" t="s">
        <v>34</v>
      </c>
      <c r="D114" s="4">
        <f>'Summary Sheet'!E18</f>
        <v>0</v>
      </c>
      <c r="E114" s="4">
        <f>'Summary Sheet'!F18</f>
        <v>0</v>
      </c>
    </row>
    <row r="115" spans="1:5" s="173" customFormat="1">
      <c r="A115" s="335" t="s">
        <v>41</v>
      </c>
      <c r="B115" s="335" t="s">
        <v>152</v>
      </c>
      <c r="C115" s="335" t="s">
        <v>43</v>
      </c>
      <c r="D115" s="4">
        <f>'Summary Sheet'!E21/10^3</f>
        <v>0</v>
      </c>
      <c r="E115" s="4">
        <f>'Summary Sheet'!F21/10^3</f>
        <v>0</v>
      </c>
    </row>
    <row r="116" spans="1:5" s="173" customFormat="1">
      <c r="A116" s="335" t="s">
        <v>69</v>
      </c>
      <c r="B116" s="335" t="s">
        <v>42</v>
      </c>
      <c r="C116" s="335" t="s">
        <v>43</v>
      </c>
      <c r="D116" s="4" t="s">
        <v>1249</v>
      </c>
      <c r="E116" s="4">
        <f>'Summary Sheet'!F28/10^3</f>
        <v>0</v>
      </c>
    </row>
    <row r="117" spans="1:5" ht="15">
      <c r="A117" s="336" t="s">
        <v>1074</v>
      </c>
      <c r="B117" s="561" t="s">
        <v>45</v>
      </c>
      <c r="C117" s="561"/>
      <c r="D117" s="561"/>
      <c r="E117" s="561"/>
    </row>
    <row r="118" spans="1:5">
      <c r="A118" s="169" t="s">
        <v>22</v>
      </c>
      <c r="B118" s="335" t="s">
        <v>46</v>
      </c>
      <c r="C118" s="335" t="s">
        <v>769</v>
      </c>
      <c r="D118" s="4">
        <f>'Summary Sheet'!E31</f>
        <v>0</v>
      </c>
      <c r="E118" s="4">
        <f>'Summary Sheet'!F31</f>
        <v>0</v>
      </c>
    </row>
    <row r="119" spans="1:5">
      <c r="A119" s="169" t="s">
        <v>10</v>
      </c>
      <c r="B119" s="335" t="s">
        <v>48</v>
      </c>
      <c r="C119" s="335" t="s">
        <v>769</v>
      </c>
      <c r="D119" s="4" t="s">
        <v>1249</v>
      </c>
      <c r="E119" s="4" t="e">
        <f>'Summary Sheet'!F37</f>
        <v>#DIV/0!</v>
      </c>
    </row>
    <row r="120" spans="1:5">
      <c r="A120" s="339"/>
      <c r="B120" s="340"/>
      <c r="C120" s="164"/>
      <c r="D120" s="164"/>
      <c r="E120" s="164"/>
    </row>
    <row r="121" spans="1:5" ht="15">
      <c r="A121" s="338">
        <v>5.6</v>
      </c>
      <c r="B121" s="590" t="s">
        <v>1104</v>
      </c>
      <c r="C121" s="590"/>
      <c r="D121" s="590"/>
      <c r="E121" s="590"/>
    </row>
    <row r="122" spans="1:5" ht="15">
      <c r="A122" s="336" t="s">
        <v>1070</v>
      </c>
      <c r="B122" s="561" t="s">
        <v>1105</v>
      </c>
      <c r="C122" s="561"/>
      <c r="D122" s="561"/>
      <c r="E122" s="561"/>
    </row>
    <row r="123" spans="1:5">
      <c r="A123" s="169" t="s">
        <v>22</v>
      </c>
      <c r="B123" s="170" t="s">
        <v>1106</v>
      </c>
      <c r="C123" s="335" t="s">
        <v>1107</v>
      </c>
      <c r="D123" s="4" t="s">
        <v>772</v>
      </c>
      <c r="E123" s="4" t="s">
        <v>772</v>
      </c>
    </row>
    <row r="124" spans="1:5">
      <c r="A124" s="169" t="s">
        <v>10</v>
      </c>
      <c r="B124" s="170" t="s">
        <v>1108</v>
      </c>
      <c r="C124" s="335" t="s">
        <v>1107</v>
      </c>
      <c r="D124" s="4" t="s">
        <v>772</v>
      </c>
      <c r="E124" s="4" t="s">
        <v>772</v>
      </c>
    </row>
    <row r="125" spans="1:5">
      <c r="A125" s="169" t="s">
        <v>12</v>
      </c>
      <c r="B125" s="170" t="s">
        <v>1109</v>
      </c>
      <c r="C125" s="335" t="s">
        <v>1107</v>
      </c>
      <c r="D125" s="4" t="s">
        <v>772</v>
      </c>
      <c r="E125" s="4" t="s">
        <v>772</v>
      </c>
    </row>
    <row r="126" spans="1:5">
      <c r="A126" s="169" t="s">
        <v>24</v>
      </c>
      <c r="B126" s="170" t="s">
        <v>1110</v>
      </c>
      <c r="C126" s="335" t="s">
        <v>1107</v>
      </c>
      <c r="D126" s="4" t="s">
        <v>772</v>
      </c>
      <c r="E126" s="4" t="s">
        <v>772</v>
      </c>
    </row>
    <row r="127" spans="1:5">
      <c r="A127" s="169" t="s">
        <v>25</v>
      </c>
      <c r="B127" s="170" t="s">
        <v>1111</v>
      </c>
      <c r="C127" s="335" t="s">
        <v>1107</v>
      </c>
      <c r="D127" s="4" t="s">
        <v>772</v>
      </c>
      <c r="E127" s="4" t="s">
        <v>772</v>
      </c>
    </row>
    <row r="128" spans="1:5">
      <c r="A128" s="335" t="s">
        <v>35</v>
      </c>
      <c r="B128" s="170" t="s">
        <v>1112</v>
      </c>
      <c r="C128" s="335" t="s">
        <v>1107</v>
      </c>
      <c r="D128" s="4" t="s">
        <v>772</v>
      </c>
      <c r="E128" s="4" t="s">
        <v>772</v>
      </c>
    </row>
    <row r="129" spans="1:5">
      <c r="A129" s="335" t="s">
        <v>37</v>
      </c>
      <c r="B129" s="170" t="s">
        <v>1113</v>
      </c>
      <c r="C129" s="335" t="s">
        <v>1107</v>
      </c>
      <c r="D129" s="4" t="s">
        <v>772</v>
      </c>
      <c r="E129" s="4" t="s">
        <v>772</v>
      </c>
    </row>
    <row r="130" spans="1:5" ht="15">
      <c r="A130" s="336" t="s">
        <v>1072</v>
      </c>
      <c r="B130" s="561" t="s">
        <v>1073</v>
      </c>
      <c r="C130" s="561"/>
      <c r="D130" s="561"/>
      <c r="E130" s="561"/>
    </row>
    <row r="131" spans="1:5">
      <c r="A131" s="169" t="s">
        <v>22</v>
      </c>
      <c r="B131" s="335" t="s">
        <v>28</v>
      </c>
      <c r="C131" s="335" t="s">
        <v>1114</v>
      </c>
      <c r="D131" s="4" t="s">
        <v>772</v>
      </c>
      <c r="E131" s="4" t="s">
        <v>772</v>
      </c>
    </row>
    <row r="132" spans="1:5">
      <c r="A132" s="169" t="s">
        <v>10</v>
      </c>
      <c r="B132" s="335" t="s">
        <v>30</v>
      </c>
      <c r="C132" s="335" t="s">
        <v>1114</v>
      </c>
      <c r="D132" s="4" t="s">
        <v>772</v>
      </c>
      <c r="E132" s="4" t="s">
        <v>772</v>
      </c>
    </row>
    <row r="133" spans="1:5">
      <c r="A133" s="169" t="s">
        <v>12</v>
      </c>
      <c r="B133" s="335" t="s">
        <v>32</v>
      </c>
      <c r="C133" s="335" t="s">
        <v>1114</v>
      </c>
      <c r="D133" s="4" t="s">
        <v>772</v>
      </c>
      <c r="E133" s="4" t="s">
        <v>772</v>
      </c>
    </row>
    <row r="134" spans="1:5" s="173" customFormat="1">
      <c r="A134" s="169" t="s">
        <v>24</v>
      </c>
      <c r="B134" s="335" t="s">
        <v>33</v>
      </c>
      <c r="C134" s="335" t="s">
        <v>34</v>
      </c>
      <c r="D134" s="4" t="s">
        <v>772</v>
      </c>
      <c r="E134" s="4" t="s">
        <v>772</v>
      </c>
    </row>
    <row r="135" spans="1:5" s="173" customFormat="1">
      <c r="A135" s="335" t="s">
        <v>25</v>
      </c>
      <c r="B135" s="335" t="s">
        <v>36</v>
      </c>
      <c r="C135" s="335" t="s">
        <v>34</v>
      </c>
      <c r="D135" s="4" t="s">
        <v>772</v>
      </c>
      <c r="E135" s="4" t="s">
        <v>772</v>
      </c>
    </row>
    <row r="136" spans="1:5" s="173" customFormat="1">
      <c r="A136" s="335" t="s">
        <v>35</v>
      </c>
      <c r="B136" s="335" t="s">
        <v>38</v>
      </c>
      <c r="C136" s="335" t="s">
        <v>34</v>
      </c>
      <c r="D136" s="4" t="s">
        <v>772</v>
      </c>
      <c r="E136" s="4" t="s">
        <v>772</v>
      </c>
    </row>
    <row r="137" spans="1:5" s="173" customFormat="1">
      <c r="A137" s="335" t="s">
        <v>37</v>
      </c>
      <c r="B137" s="335" t="s">
        <v>40</v>
      </c>
      <c r="C137" s="335" t="s">
        <v>34</v>
      </c>
      <c r="D137" s="4" t="s">
        <v>772</v>
      </c>
      <c r="E137" s="4" t="s">
        <v>772</v>
      </c>
    </row>
    <row r="138" spans="1:5" s="173" customFormat="1">
      <c r="A138" s="335" t="s">
        <v>39</v>
      </c>
      <c r="B138" s="335" t="s">
        <v>42</v>
      </c>
      <c r="C138" s="335" t="s">
        <v>43</v>
      </c>
      <c r="D138" s="4" t="s">
        <v>772</v>
      </c>
      <c r="E138" s="4" t="s">
        <v>772</v>
      </c>
    </row>
    <row r="139" spans="1:5" ht="15">
      <c r="A139" s="336" t="s">
        <v>1074</v>
      </c>
      <c r="B139" s="561" t="s">
        <v>45</v>
      </c>
      <c r="C139" s="561"/>
      <c r="D139" s="561"/>
      <c r="E139" s="561"/>
    </row>
    <row r="140" spans="1:5" ht="28.5">
      <c r="A140" s="169" t="s">
        <v>22</v>
      </c>
      <c r="B140" s="335" t="s">
        <v>1115</v>
      </c>
      <c r="C140" s="335" t="s">
        <v>1116</v>
      </c>
      <c r="D140" s="4" t="s">
        <v>772</v>
      </c>
      <c r="E140" s="4" t="s">
        <v>772</v>
      </c>
    </row>
    <row r="141" spans="1:5" ht="28.5">
      <c r="A141" s="169" t="s">
        <v>10</v>
      </c>
      <c r="B141" s="335" t="s">
        <v>48</v>
      </c>
      <c r="C141" s="335" t="s">
        <v>1116</v>
      </c>
      <c r="D141" s="4" t="s">
        <v>772</v>
      </c>
      <c r="E141" s="4" t="s">
        <v>772</v>
      </c>
    </row>
    <row r="142" spans="1:5">
      <c r="A142" s="339"/>
      <c r="B142" s="125"/>
      <c r="C142" s="124"/>
      <c r="D142" s="126"/>
      <c r="E142" s="126"/>
    </row>
    <row r="143" spans="1:5" ht="26.25" customHeight="1">
      <c r="A143" s="6"/>
      <c r="B143" s="591" t="s">
        <v>1117</v>
      </c>
      <c r="C143" s="592"/>
      <c r="D143" s="592"/>
      <c r="E143" s="593"/>
    </row>
    <row r="144" spans="1:5" ht="27" customHeight="1">
      <c r="A144" s="174">
        <v>6</v>
      </c>
      <c r="B144" s="179" t="s">
        <v>73</v>
      </c>
      <c r="C144" s="179" t="s">
        <v>7</v>
      </c>
      <c r="D144" s="591" t="s">
        <v>1118</v>
      </c>
      <c r="E144" s="593"/>
    </row>
    <row r="145" spans="1:5">
      <c r="A145" s="594" t="s">
        <v>22</v>
      </c>
      <c r="B145" s="567" t="s">
        <v>75</v>
      </c>
      <c r="C145" s="335" t="s">
        <v>76</v>
      </c>
      <c r="D145" s="596" t="s">
        <v>77</v>
      </c>
      <c r="E145" s="597"/>
    </row>
    <row r="146" spans="1:5">
      <c r="A146" s="595"/>
      <c r="B146" s="568"/>
      <c r="C146" s="335" t="s">
        <v>78</v>
      </c>
      <c r="D146" s="596" t="s">
        <v>79</v>
      </c>
      <c r="E146" s="597"/>
    </row>
    <row r="147" spans="1:5">
      <c r="A147" s="169" t="s">
        <v>10</v>
      </c>
      <c r="B147" s="335" t="s">
        <v>81</v>
      </c>
      <c r="C147" s="335" t="s">
        <v>81</v>
      </c>
      <c r="D147" s="596" t="s">
        <v>82</v>
      </c>
      <c r="E147" s="597"/>
    </row>
    <row r="148" spans="1:5">
      <c r="A148" s="169" t="s">
        <v>12</v>
      </c>
      <c r="B148" s="335" t="s">
        <v>84</v>
      </c>
      <c r="C148" s="335" t="s">
        <v>84</v>
      </c>
      <c r="D148" s="596" t="s">
        <v>85</v>
      </c>
      <c r="E148" s="597"/>
    </row>
    <row r="149" spans="1:5">
      <c r="A149" s="169" t="s">
        <v>24</v>
      </c>
      <c r="B149" s="335" t="s">
        <v>86</v>
      </c>
      <c r="C149" s="335" t="s">
        <v>86</v>
      </c>
      <c r="D149" s="596" t="s">
        <v>87</v>
      </c>
      <c r="E149" s="597"/>
    </row>
    <row r="150" spans="1:5">
      <c r="A150" s="594" t="s">
        <v>25</v>
      </c>
      <c r="B150" s="567" t="s">
        <v>88</v>
      </c>
      <c r="C150" s="335" t="s">
        <v>89</v>
      </c>
      <c r="D150" s="596" t="s">
        <v>90</v>
      </c>
      <c r="E150" s="597"/>
    </row>
    <row r="151" spans="1:5">
      <c r="A151" s="595"/>
      <c r="B151" s="568"/>
      <c r="C151" s="335" t="s">
        <v>91</v>
      </c>
      <c r="D151" s="596" t="s">
        <v>92</v>
      </c>
      <c r="E151" s="597"/>
    </row>
    <row r="152" spans="1:5">
      <c r="A152" s="169" t="s">
        <v>35</v>
      </c>
      <c r="B152" s="335" t="s">
        <v>93</v>
      </c>
      <c r="C152" s="335" t="s">
        <v>93</v>
      </c>
      <c r="D152" s="596" t="s">
        <v>94</v>
      </c>
      <c r="E152" s="597"/>
    </row>
    <row r="153" spans="1:5">
      <c r="A153" s="594" t="s">
        <v>37</v>
      </c>
      <c r="B153" s="567" t="s">
        <v>95</v>
      </c>
      <c r="C153" s="335" t="s">
        <v>96</v>
      </c>
      <c r="D153" s="596" t="s">
        <v>97</v>
      </c>
      <c r="E153" s="597"/>
    </row>
    <row r="154" spans="1:5">
      <c r="A154" s="598"/>
      <c r="B154" s="599"/>
      <c r="C154" s="335" t="s">
        <v>98</v>
      </c>
      <c r="D154" s="596" t="s">
        <v>99</v>
      </c>
      <c r="E154" s="597"/>
    </row>
    <row r="155" spans="1:5">
      <c r="A155" s="598"/>
      <c r="B155" s="599"/>
      <c r="C155" s="335" t="s">
        <v>100</v>
      </c>
      <c r="D155" s="596" t="s">
        <v>101</v>
      </c>
      <c r="E155" s="597"/>
    </row>
    <row r="156" spans="1:5">
      <c r="A156" s="595"/>
      <c r="B156" s="568"/>
      <c r="C156" s="335" t="s">
        <v>102</v>
      </c>
      <c r="D156" s="596" t="s">
        <v>103</v>
      </c>
      <c r="E156" s="597"/>
    </row>
    <row r="157" spans="1:5" ht="42.75">
      <c r="A157" s="169" t="s">
        <v>39</v>
      </c>
      <c r="B157" s="335" t="s">
        <v>104</v>
      </c>
      <c r="C157" s="335" t="s">
        <v>1119</v>
      </c>
      <c r="D157" s="596" t="s">
        <v>105</v>
      </c>
      <c r="E157" s="597"/>
    </row>
    <row r="158" spans="1:5" ht="28.5">
      <c r="A158" s="169" t="s">
        <v>41</v>
      </c>
      <c r="B158" s="335" t="s">
        <v>107</v>
      </c>
      <c r="C158" s="335" t="s">
        <v>107</v>
      </c>
      <c r="D158" s="596" t="s">
        <v>108</v>
      </c>
      <c r="E158" s="597"/>
    </row>
    <row r="159" spans="1:5">
      <c r="A159" s="169" t="s">
        <v>69</v>
      </c>
      <c r="B159" s="335" t="s">
        <v>70</v>
      </c>
      <c r="C159" s="335" t="s">
        <v>109</v>
      </c>
      <c r="D159" s="596" t="s">
        <v>110</v>
      </c>
      <c r="E159" s="597"/>
    </row>
    <row r="160" spans="1:5">
      <c r="A160" s="594" t="s">
        <v>283</v>
      </c>
      <c r="B160" s="567" t="s">
        <v>71</v>
      </c>
      <c r="C160" s="335" t="s">
        <v>111</v>
      </c>
      <c r="D160" s="596" t="s">
        <v>112</v>
      </c>
      <c r="E160" s="597"/>
    </row>
    <row r="161" spans="1:8">
      <c r="A161" s="595"/>
      <c r="B161" s="568"/>
      <c r="C161" s="335" t="s">
        <v>151</v>
      </c>
      <c r="D161" s="596" t="s">
        <v>113</v>
      </c>
      <c r="E161" s="597"/>
    </row>
    <row r="162" spans="1:8">
      <c r="A162" s="169" t="s">
        <v>284</v>
      </c>
      <c r="B162" s="335" t="s">
        <v>770</v>
      </c>
      <c r="C162" s="335" t="s">
        <v>1120</v>
      </c>
      <c r="D162" s="596" t="s">
        <v>771</v>
      </c>
      <c r="E162" s="597"/>
    </row>
    <row r="163" spans="1:8" ht="15" customHeight="1">
      <c r="A163" s="169" t="s">
        <v>286</v>
      </c>
      <c r="B163" s="335" t="s">
        <v>1121</v>
      </c>
      <c r="C163" s="335" t="s">
        <v>1121</v>
      </c>
      <c r="D163" s="600" t="s">
        <v>1122</v>
      </c>
      <c r="E163" s="600"/>
    </row>
    <row r="164" spans="1:8" ht="15" customHeight="1">
      <c r="A164" s="601" t="s">
        <v>138</v>
      </c>
      <c r="B164" s="601"/>
      <c r="C164" s="601"/>
      <c r="D164" s="601"/>
      <c r="E164" s="601"/>
    </row>
    <row r="165" spans="1:8">
      <c r="A165" s="601"/>
      <c r="B165" s="601"/>
      <c r="C165" s="601"/>
      <c r="D165" s="601"/>
      <c r="E165" s="601"/>
    </row>
    <row r="166" spans="1:8" s="180" customFormat="1" ht="16.5" customHeight="1">
      <c r="A166" s="602"/>
      <c r="B166" s="602"/>
      <c r="C166" s="602"/>
      <c r="D166" s="602"/>
      <c r="E166" s="602"/>
    </row>
    <row r="167" spans="1:8" s="180" customFormat="1" ht="35.1" customHeight="1">
      <c r="A167" s="181" t="s">
        <v>139</v>
      </c>
      <c r="B167" s="182"/>
      <c r="C167" s="182"/>
      <c r="D167" s="182"/>
      <c r="E167" s="182"/>
    </row>
    <row r="168" spans="1:8" s="180" customFormat="1" ht="16.5">
      <c r="A168" s="183"/>
      <c r="B168" s="184"/>
      <c r="C168" s="185"/>
      <c r="D168" s="186" t="s">
        <v>140</v>
      </c>
      <c r="E168" s="187"/>
      <c r="F168" s="188"/>
      <c r="G168" s="188"/>
    </row>
    <row r="169" spans="1:8" s="180" customFormat="1" ht="16.5">
      <c r="A169" s="183"/>
      <c r="B169" s="184"/>
      <c r="C169" s="185"/>
      <c r="D169" s="181" t="s">
        <v>141</v>
      </c>
      <c r="E169" s="187"/>
      <c r="G169" s="188"/>
      <c r="H169" s="188"/>
    </row>
    <row r="170" spans="1:8" s="180" customFormat="1" ht="16.5">
      <c r="A170" s="186" t="s">
        <v>142</v>
      </c>
      <c r="B170" s="184"/>
      <c r="C170" s="185"/>
      <c r="D170" s="181" t="s">
        <v>143</v>
      </c>
      <c r="E170" s="187"/>
      <c r="F170" s="188"/>
      <c r="H170" s="188"/>
    </row>
    <row r="171" spans="1:8" s="180" customFormat="1" ht="16.5">
      <c r="A171" s="181" t="s">
        <v>144</v>
      </c>
      <c r="B171" s="184"/>
      <c r="C171" s="185"/>
      <c r="D171" s="189"/>
      <c r="E171" s="187"/>
      <c r="G171" s="188"/>
      <c r="H171" s="188"/>
    </row>
    <row r="172" spans="1:8" s="180" customFormat="1" ht="16.5">
      <c r="A172" s="181" t="s">
        <v>145</v>
      </c>
      <c r="B172" s="184"/>
      <c r="C172" s="184"/>
      <c r="D172" s="184"/>
      <c r="E172" s="187"/>
      <c r="F172" s="188"/>
      <c r="G172" s="188"/>
      <c r="H172" s="188"/>
    </row>
    <row r="173" spans="1:8" s="180" customFormat="1" ht="35.1" customHeight="1">
      <c r="A173" s="181"/>
      <c r="B173" s="184"/>
      <c r="C173" s="184"/>
      <c r="D173" s="184"/>
      <c r="E173" s="187"/>
      <c r="F173" s="188"/>
      <c r="G173" s="188"/>
      <c r="H173" s="188"/>
    </row>
    <row r="174" spans="1:8" s="180" customFormat="1" ht="35.1" customHeight="1">
      <c r="A174" s="190"/>
      <c r="B174" s="187"/>
      <c r="C174" s="187"/>
      <c r="D174" s="189"/>
      <c r="E174" s="187"/>
      <c r="F174" s="188"/>
      <c r="G174" s="188"/>
      <c r="H174" s="188"/>
    </row>
    <row r="175" spans="1:8" s="180" customFormat="1" ht="16.5">
      <c r="A175" s="181" t="s">
        <v>146</v>
      </c>
      <c r="B175" s="187"/>
      <c r="C175" s="187"/>
      <c r="D175" s="187"/>
      <c r="E175" s="187"/>
      <c r="F175" s="188"/>
      <c r="G175" s="188"/>
      <c r="H175" s="188"/>
    </row>
    <row r="176" spans="1:8"/>
  </sheetData>
  <sheetProtection algorithmName="SHA-512" hashValue="JnHPWK1a27lI0Xc72MnAdkez0GOnTyA9b/IlmdEtHxFlwjFT606fcASDc4NxNobUxsguTD+qRGljKUHf/eceMA==" saltValue="gqeImNYLfGrUjSLnR01ETw==" spinCount="100000" sheet="1" objects="1" scenarios="1"/>
  <mergeCells count="70">
    <mergeCell ref="D162:E162"/>
    <mergeCell ref="D163:E163"/>
    <mergeCell ref="A164:E166"/>
    <mergeCell ref="D157:E157"/>
    <mergeCell ref="D158:E158"/>
    <mergeCell ref="D159:E159"/>
    <mergeCell ref="A160:A161"/>
    <mergeCell ref="B160:B161"/>
    <mergeCell ref="D160:E160"/>
    <mergeCell ref="D161:E161"/>
    <mergeCell ref="D152:E152"/>
    <mergeCell ref="A153:A156"/>
    <mergeCell ref="B153:B156"/>
    <mergeCell ref="D153:E153"/>
    <mergeCell ref="D154:E154"/>
    <mergeCell ref="D155:E155"/>
    <mergeCell ref="D156:E156"/>
    <mergeCell ref="D147:E147"/>
    <mergeCell ref="D148:E148"/>
    <mergeCell ref="D149:E149"/>
    <mergeCell ref="A150:A151"/>
    <mergeCell ref="B150:B151"/>
    <mergeCell ref="D150:E150"/>
    <mergeCell ref="D151:E151"/>
    <mergeCell ref="B130:E130"/>
    <mergeCell ref="B139:E139"/>
    <mergeCell ref="B143:E143"/>
    <mergeCell ref="D144:E144"/>
    <mergeCell ref="A145:A146"/>
    <mergeCell ref="B145:B146"/>
    <mergeCell ref="D145:E145"/>
    <mergeCell ref="D146:E146"/>
    <mergeCell ref="B122:E122"/>
    <mergeCell ref="B75:E75"/>
    <mergeCell ref="B76:E76"/>
    <mergeCell ref="B77:E77"/>
    <mergeCell ref="B82:E82"/>
    <mergeCell ref="B87:E87"/>
    <mergeCell ref="B97:E97"/>
    <mergeCell ref="B98:E98"/>
    <mergeCell ref="B106:E106"/>
    <mergeCell ref="B117:E117"/>
    <mergeCell ref="B121:E121"/>
    <mergeCell ref="A73:A74"/>
    <mergeCell ref="B73:B74"/>
    <mergeCell ref="C12:E12"/>
    <mergeCell ref="A13:E13"/>
    <mergeCell ref="B14:E14"/>
    <mergeCell ref="B15:E15"/>
    <mergeCell ref="A16:A17"/>
    <mergeCell ref="B16:B17"/>
    <mergeCell ref="B23:E23"/>
    <mergeCell ref="B34:E34"/>
    <mergeCell ref="B37:E37"/>
    <mergeCell ref="B65:E65"/>
    <mergeCell ref="B68:E68"/>
    <mergeCell ref="C11:E11"/>
    <mergeCell ref="A1:E1"/>
    <mergeCell ref="A2:E2"/>
    <mergeCell ref="A3:E3"/>
    <mergeCell ref="C4:E4"/>
    <mergeCell ref="C5:E5"/>
    <mergeCell ref="A6:A7"/>
    <mergeCell ref="C6:E6"/>
    <mergeCell ref="C7:E7"/>
    <mergeCell ref="A8:A9"/>
    <mergeCell ref="B8:B9"/>
    <mergeCell ref="C8:D8"/>
    <mergeCell ref="C9:D9"/>
    <mergeCell ref="C10:E10"/>
  </mergeCells>
  <printOptions horizontalCentered="1"/>
  <pageMargins left="0.25" right="0.25" top="0.5" bottom="0.25" header="0.25" footer="0.25"/>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03"/>
  <sheetViews>
    <sheetView zoomScale="87" zoomScaleNormal="85" workbookViewId="0">
      <selection activeCell="A6" sqref="A6:G6"/>
    </sheetView>
  </sheetViews>
  <sheetFormatPr defaultColWidth="0" defaultRowHeight="14.25" zeroHeight="1"/>
  <cols>
    <col min="1" max="1" width="8.28515625" style="67" customWidth="1"/>
    <col min="2" max="2" width="44.140625" style="68" customWidth="1"/>
    <col min="3" max="3" width="18" style="69" customWidth="1"/>
    <col min="4" max="4" width="20.28515625" style="70" customWidth="1"/>
    <col min="5" max="5" width="21.140625" style="70" customWidth="1"/>
    <col min="6" max="6" width="26.140625" style="69" bestFit="1" customWidth="1"/>
    <col min="7" max="7" width="30.85546875" style="43" customWidth="1"/>
    <col min="8" max="16383" width="9.140625" style="72" hidden="1"/>
    <col min="16384" max="16384" width="0.42578125" style="72" hidden="1"/>
  </cols>
  <sheetData>
    <row r="1" spans="1:7" ht="29.25">
      <c r="A1" s="639" t="s">
        <v>603</v>
      </c>
      <c r="B1" s="640"/>
      <c r="C1" s="640"/>
      <c r="D1" s="640"/>
      <c r="E1" s="640"/>
      <c r="F1" s="640"/>
      <c r="G1" s="640"/>
    </row>
    <row r="2" spans="1:7" ht="23.25">
      <c r="A2" s="643"/>
      <c r="B2" s="644"/>
      <c r="C2" s="644"/>
      <c r="D2" s="644"/>
      <c r="E2" s="644"/>
      <c r="F2" s="644"/>
      <c r="G2" s="645"/>
    </row>
    <row r="3" spans="1:7" ht="20.25" customHeight="1">
      <c r="A3" s="641" t="s">
        <v>2</v>
      </c>
      <c r="B3" s="641"/>
      <c r="C3" s="642" t="str">
        <f>'General Information'!D3 &amp;"  "&amp;""</f>
        <v xml:space="preserve">  </v>
      </c>
      <c r="D3" s="642"/>
      <c r="E3" s="642"/>
      <c r="F3" s="642"/>
      <c r="G3" s="642"/>
    </row>
    <row r="4" spans="1:7" ht="20.25" customHeight="1">
      <c r="A4" s="641" t="s">
        <v>159</v>
      </c>
      <c r="B4" s="641"/>
      <c r="C4" s="194" t="str">
        <f>'General Information'!B2 &amp;"  "&amp;""</f>
        <v xml:space="preserve">Railway  </v>
      </c>
      <c r="D4" s="194" t="s">
        <v>160</v>
      </c>
      <c r="E4" s="194" t="str">
        <f>'General Information'!G2 &amp;"  "&amp;""</f>
        <v xml:space="preserve">Production  </v>
      </c>
      <c r="F4" s="442" t="s">
        <v>443</v>
      </c>
      <c r="G4" s="443" t="str">
        <f>'General Information'!F6 &amp;"  "&amp;""</f>
        <v xml:space="preserve">  </v>
      </c>
    </row>
    <row r="5" spans="1:7" ht="20.25" customHeight="1">
      <c r="A5" s="641" t="s">
        <v>482</v>
      </c>
      <c r="B5" s="641"/>
      <c r="C5" s="642" t="str">
        <f>'General Information'!D5 &amp;"  "&amp;""</f>
        <v xml:space="preserve">  </v>
      </c>
      <c r="D5" s="642"/>
      <c r="E5" s="642"/>
      <c r="F5" s="642"/>
      <c r="G5" s="642"/>
    </row>
    <row r="6" spans="1:7" ht="20.25" customHeight="1">
      <c r="A6" s="650"/>
      <c r="B6" s="651"/>
      <c r="C6" s="651"/>
      <c r="D6" s="651"/>
      <c r="E6" s="651"/>
      <c r="F6" s="651"/>
      <c r="G6" s="652"/>
    </row>
    <row r="7" spans="1:7" ht="45">
      <c r="A7" s="19" t="s">
        <v>161</v>
      </c>
      <c r="B7" s="20" t="s">
        <v>162</v>
      </c>
      <c r="C7" s="21" t="s">
        <v>996</v>
      </c>
      <c r="D7" s="19" t="s">
        <v>16</v>
      </c>
      <c r="E7" s="444" t="s">
        <v>1662</v>
      </c>
      <c r="F7" s="22" t="s">
        <v>1645</v>
      </c>
      <c r="G7" s="110" t="s">
        <v>164</v>
      </c>
    </row>
    <row r="8" spans="1:7" s="16" customFormat="1" ht="15.75">
      <c r="A8" s="646"/>
      <c r="B8" s="646"/>
      <c r="C8" s="646"/>
      <c r="D8" s="646"/>
      <c r="E8" s="646"/>
      <c r="F8" s="646"/>
      <c r="G8" s="646"/>
    </row>
    <row r="9" spans="1:7" s="111" customFormat="1" ht="36" customHeight="1">
      <c r="A9" s="657" t="s">
        <v>985</v>
      </c>
      <c r="B9" s="658"/>
      <c r="C9" s="658"/>
      <c r="D9" s="658"/>
      <c r="E9" s="658"/>
      <c r="F9" s="658"/>
      <c r="G9" s="659"/>
    </row>
    <row r="10" spans="1:7" s="111" customFormat="1" ht="30">
      <c r="A10" s="197" t="s">
        <v>998</v>
      </c>
      <c r="B10" s="108" t="s">
        <v>967</v>
      </c>
      <c r="C10" s="196" t="s">
        <v>964</v>
      </c>
      <c r="D10" s="196" t="s">
        <v>968</v>
      </c>
      <c r="E10" s="148"/>
      <c r="F10" s="148"/>
      <c r="G10" s="149"/>
    </row>
    <row r="11" spans="1:7" s="111" customFormat="1" ht="15">
      <c r="A11" s="23" t="s">
        <v>22</v>
      </c>
      <c r="B11" s="160">
        <f>'Locomotive Productions'!B9</f>
        <v>0</v>
      </c>
      <c r="C11" s="23" t="s">
        <v>166</v>
      </c>
      <c r="D11" s="26" t="s">
        <v>783</v>
      </c>
      <c r="E11" s="78">
        <v>0</v>
      </c>
      <c r="F11" s="78">
        <v>0</v>
      </c>
      <c r="G11" s="79"/>
    </row>
    <row r="12" spans="1:7" s="111" customFormat="1" ht="15">
      <c r="A12" s="23" t="s">
        <v>10</v>
      </c>
      <c r="B12" s="160">
        <f>'Locomotive Productions'!B10</f>
        <v>0</v>
      </c>
      <c r="C12" s="23" t="s">
        <v>166</v>
      </c>
      <c r="D12" s="26" t="s">
        <v>783</v>
      </c>
      <c r="E12" s="78">
        <v>0</v>
      </c>
      <c r="F12" s="78">
        <v>0</v>
      </c>
      <c r="G12" s="79"/>
    </row>
    <row r="13" spans="1:7" s="111" customFormat="1" ht="15">
      <c r="A13" s="23" t="s">
        <v>12</v>
      </c>
      <c r="B13" s="160">
        <f>'Locomotive Productions'!B11</f>
        <v>0</v>
      </c>
      <c r="C13" s="23" t="s">
        <v>166</v>
      </c>
      <c r="D13" s="26" t="s">
        <v>783</v>
      </c>
      <c r="E13" s="78">
        <v>0</v>
      </c>
      <c r="F13" s="78">
        <v>0</v>
      </c>
      <c r="G13" s="79"/>
    </row>
    <row r="14" spans="1:7" s="111" customFormat="1" ht="15">
      <c r="A14" s="23" t="s">
        <v>24</v>
      </c>
      <c r="B14" s="160">
        <f>'Locomotive Productions'!B12</f>
        <v>0</v>
      </c>
      <c r="C14" s="23" t="s">
        <v>166</v>
      </c>
      <c r="D14" s="26" t="s">
        <v>783</v>
      </c>
      <c r="E14" s="78">
        <v>0</v>
      </c>
      <c r="F14" s="78">
        <v>0</v>
      </c>
      <c r="G14" s="79"/>
    </row>
    <row r="15" spans="1:7" s="111" customFormat="1" ht="15">
      <c r="A15" s="23" t="s">
        <v>25</v>
      </c>
      <c r="B15" s="160">
        <f>'Locomotive Productions'!B13</f>
        <v>0</v>
      </c>
      <c r="C15" s="23" t="s">
        <v>166</v>
      </c>
      <c r="D15" s="26" t="s">
        <v>783</v>
      </c>
      <c r="E15" s="78">
        <v>0</v>
      </c>
      <c r="F15" s="78">
        <v>0</v>
      </c>
      <c r="G15" s="79"/>
    </row>
    <row r="16" spans="1:7" s="111" customFormat="1" ht="15">
      <c r="A16" s="23" t="s">
        <v>35</v>
      </c>
      <c r="B16" s="160">
        <f>'Locomotive Productions'!B14</f>
        <v>0</v>
      </c>
      <c r="C16" s="23" t="s">
        <v>166</v>
      </c>
      <c r="D16" s="26" t="s">
        <v>783</v>
      </c>
      <c r="E16" s="78">
        <v>0</v>
      </c>
      <c r="F16" s="78">
        <v>0</v>
      </c>
      <c r="G16" s="79"/>
    </row>
    <row r="17" spans="1:7" s="111" customFormat="1" ht="15">
      <c r="A17" s="23" t="s">
        <v>37</v>
      </c>
      <c r="B17" s="160">
        <f>'Locomotive Productions'!B15</f>
        <v>0</v>
      </c>
      <c r="C17" s="23" t="s">
        <v>166</v>
      </c>
      <c r="D17" s="26" t="s">
        <v>783</v>
      </c>
      <c r="E17" s="78">
        <v>0</v>
      </c>
      <c r="F17" s="78">
        <v>0</v>
      </c>
      <c r="G17" s="79"/>
    </row>
    <row r="18" spans="1:7" s="111" customFormat="1" ht="15">
      <c r="A18" s="23" t="s">
        <v>39</v>
      </c>
      <c r="B18" s="160">
        <f>'Locomotive Productions'!B16</f>
        <v>0</v>
      </c>
      <c r="C18" s="23" t="s">
        <v>166</v>
      </c>
      <c r="D18" s="26" t="s">
        <v>783</v>
      </c>
      <c r="E18" s="78">
        <v>0</v>
      </c>
      <c r="F18" s="78">
        <v>0</v>
      </c>
      <c r="G18" s="79"/>
    </row>
    <row r="19" spans="1:7" s="111" customFormat="1" ht="15">
      <c r="A19" s="23" t="s">
        <v>41</v>
      </c>
      <c r="B19" s="160">
        <f>'Locomotive Productions'!B17</f>
        <v>0</v>
      </c>
      <c r="C19" s="23" t="s">
        <v>166</v>
      </c>
      <c r="D19" s="26" t="s">
        <v>783</v>
      </c>
      <c r="E19" s="78">
        <v>0</v>
      </c>
      <c r="F19" s="78">
        <v>0</v>
      </c>
      <c r="G19" s="79"/>
    </row>
    <row r="20" spans="1:7" s="111" customFormat="1" ht="15">
      <c r="A20" s="23" t="s">
        <v>69</v>
      </c>
      <c r="B20" s="160">
        <f>'Locomotive Productions'!B18</f>
        <v>0</v>
      </c>
      <c r="C20" s="23" t="s">
        <v>166</v>
      </c>
      <c r="D20" s="26" t="s">
        <v>783</v>
      </c>
      <c r="E20" s="78">
        <v>0</v>
      </c>
      <c r="F20" s="78">
        <v>0</v>
      </c>
      <c r="G20" s="79"/>
    </row>
    <row r="21" spans="1:7" s="111" customFormat="1" ht="15">
      <c r="A21" s="23" t="s">
        <v>283</v>
      </c>
      <c r="B21" s="160">
        <f>'Locomotive Productions'!B19</f>
        <v>0</v>
      </c>
      <c r="C21" s="23" t="s">
        <v>166</v>
      </c>
      <c r="D21" s="26" t="s">
        <v>783</v>
      </c>
      <c r="E21" s="78">
        <v>0</v>
      </c>
      <c r="F21" s="78">
        <v>0</v>
      </c>
      <c r="G21" s="79"/>
    </row>
    <row r="22" spans="1:7" s="111" customFormat="1" ht="15">
      <c r="A22" s="23" t="s">
        <v>284</v>
      </c>
      <c r="B22" s="160">
        <f>'Locomotive Productions'!B20</f>
        <v>0</v>
      </c>
      <c r="C22" s="23" t="s">
        <v>166</v>
      </c>
      <c r="D22" s="26" t="s">
        <v>783</v>
      </c>
      <c r="E22" s="78">
        <v>0</v>
      </c>
      <c r="F22" s="78">
        <v>0</v>
      </c>
      <c r="G22" s="79"/>
    </row>
    <row r="23" spans="1:7" s="111" customFormat="1" ht="15">
      <c r="A23" s="23" t="s">
        <v>286</v>
      </c>
      <c r="B23" s="160">
        <f>'Locomotive Productions'!B21</f>
        <v>0</v>
      </c>
      <c r="C23" s="23" t="s">
        <v>166</v>
      </c>
      <c r="D23" s="26" t="s">
        <v>783</v>
      </c>
      <c r="E23" s="78">
        <v>0</v>
      </c>
      <c r="F23" s="78">
        <v>0</v>
      </c>
      <c r="G23" s="79"/>
    </row>
    <row r="24" spans="1:7" s="111" customFormat="1" ht="15">
      <c r="A24" s="23" t="s">
        <v>288</v>
      </c>
      <c r="B24" s="160">
        <f>'Locomotive Productions'!B22</f>
        <v>0</v>
      </c>
      <c r="C24" s="23" t="s">
        <v>166</v>
      </c>
      <c r="D24" s="26" t="s">
        <v>783</v>
      </c>
      <c r="E24" s="78">
        <v>0</v>
      </c>
      <c r="F24" s="78">
        <v>0</v>
      </c>
      <c r="G24" s="79"/>
    </row>
    <row r="25" spans="1:7" s="111" customFormat="1" ht="15">
      <c r="A25" s="23" t="s">
        <v>290</v>
      </c>
      <c r="B25" s="160">
        <f>'Locomotive Productions'!B23</f>
        <v>0</v>
      </c>
      <c r="C25" s="23" t="s">
        <v>166</v>
      </c>
      <c r="D25" s="26" t="s">
        <v>783</v>
      </c>
      <c r="E25" s="78">
        <v>0</v>
      </c>
      <c r="F25" s="78">
        <v>0</v>
      </c>
      <c r="G25" s="79"/>
    </row>
    <row r="26" spans="1:7" s="111" customFormat="1" ht="18.75" customHeight="1">
      <c r="A26" s="127"/>
      <c r="B26" s="128" t="s">
        <v>778</v>
      </c>
      <c r="C26" s="127" t="s">
        <v>166</v>
      </c>
      <c r="D26" s="127" t="s">
        <v>779</v>
      </c>
      <c r="E26" s="112"/>
      <c r="F26" s="112"/>
      <c r="G26" s="46"/>
    </row>
    <row r="27" spans="1:7" s="111" customFormat="1" ht="18.75" customHeight="1">
      <c r="A27" s="127"/>
      <c r="B27" s="128" t="s">
        <v>780</v>
      </c>
      <c r="C27" s="127" t="s">
        <v>166</v>
      </c>
      <c r="D27" s="127" t="s">
        <v>781</v>
      </c>
      <c r="E27" s="112"/>
      <c r="F27" s="112"/>
      <c r="G27" s="46"/>
    </row>
    <row r="28" spans="1:7" s="111" customFormat="1" ht="15">
      <c r="A28" s="655"/>
      <c r="B28" s="656"/>
      <c r="C28" s="656"/>
      <c r="D28" s="656"/>
      <c r="E28" s="656"/>
      <c r="F28" s="656"/>
      <c r="G28" s="656"/>
    </row>
    <row r="29" spans="1:7" s="111" customFormat="1" ht="36" customHeight="1">
      <c r="A29" s="647" t="s">
        <v>1661</v>
      </c>
      <c r="B29" s="648"/>
      <c r="C29" s="648"/>
      <c r="D29" s="648"/>
      <c r="E29" s="648"/>
      <c r="F29" s="648"/>
      <c r="G29" s="649"/>
    </row>
    <row r="30" spans="1:7" s="111" customFormat="1" ht="30">
      <c r="A30" s="197" t="s">
        <v>999</v>
      </c>
      <c r="B30" s="108" t="s">
        <v>990</v>
      </c>
      <c r="C30" s="196" t="s">
        <v>1043</v>
      </c>
      <c r="D30" s="196" t="s">
        <v>1044</v>
      </c>
      <c r="E30" s="148"/>
      <c r="F30" s="148"/>
      <c r="G30" s="149"/>
    </row>
    <row r="31" spans="1:7" s="111" customFormat="1" ht="15">
      <c r="A31" s="23" t="s">
        <v>22</v>
      </c>
      <c r="B31" s="451"/>
      <c r="C31" s="23" t="s">
        <v>166</v>
      </c>
      <c r="D31" s="26" t="s">
        <v>783</v>
      </c>
      <c r="E31" s="78">
        <v>0</v>
      </c>
      <c r="F31" s="78">
        <v>0</v>
      </c>
      <c r="G31" s="79"/>
    </row>
    <row r="32" spans="1:7" s="111" customFormat="1" ht="15">
      <c r="A32" s="23" t="s">
        <v>10</v>
      </c>
      <c r="B32" s="451"/>
      <c r="C32" s="23" t="s">
        <v>166</v>
      </c>
      <c r="D32" s="26" t="s">
        <v>783</v>
      </c>
      <c r="E32" s="78">
        <v>0</v>
      </c>
      <c r="F32" s="78">
        <v>0</v>
      </c>
      <c r="G32" s="79"/>
    </row>
    <row r="33" spans="1:7" s="111" customFormat="1" ht="15">
      <c r="A33" s="23" t="s">
        <v>12</v>
      </c>
      <c r="B33" s="451"/>
      <c r="C33" s="23" t="s">
        <v>166</v>
      </c>
      <c r="D33" s="26" t="s">
        <v>783</v>
      </c>
      <c r="E33" s="78">
        <v>0</v>
      </c>
      <c r="F33" s="78">
        <v>0</v>
      </c>
      <c r="G33" s="79"/>
    </row>
    <row r="34" spans="1:7" s="111" customFormat="1" ht="15">
      <c r="A34" s="23" t="s">
        <v>24</v>
      </c>
      <c r="B34" s="451"/>
      <c r="C34" s="23" t="s">
        <v>166</v>
      </c>
      <c r="D34" s="26" t="s">
        <v>783</v>
      </c>
      <c r="E34" s="78">
        <v>0</v>
      </c>
      <c r="F34" s="78">
        <v>0</v>
      </c>
      <c r="G34" s="79"/>
    </row>
    <row r="35" spans="1:7" s="111" customFormat="1" ht="15">
      <c r="A35" s="23" t="s">
        <v>25</v>
      </c>
      <c r="B35" s="451"/>
      <c r="C35" s="23" t="s">
        <v>166</v>
      </c>
      <c r="D35" s="26" t="s">
        <v>783</v>
      </c>
      <c r="E35" s="78">
        <v>0</v>
      </c>
      <c r="F35" s="78">
        <v>0</v>
      </c>
      <c r="G35" s="79"/>
    </row>
    <row r="36" spans="1:7" s="111" customFormat="1" ht="15">
      <c r="A36" s="23" t="s">
        <v>35</v>
      </c>
      <c r="B36" s="451"/>
      <c r="C36" s="23" t="s">
        <v>166</v>
      </c>
      <c r="D36" s="26" t="s">
        <v>783</v>
      </c>
      <c r="E36" s="78">
        <v>0</v>
      </c>
      <c r="F36" s="78">
        <v>0</v>
      </c>
      <c r="G36" s="79"/>
    </row>
    <row r="37" spans="1:7" s="111" customFormat="1" ht="15">
      <c r="A37" s="23" t="s">
        <v>37</v>
      </c>
      <c r="B37" s="451"/>
      <c r="C37" s="23" t="s">
        <v>166</v>
      </c>
      <c r="D37" s="26" t="s">
        <v>783</v>
      </c>
      <c r="E37" s="78">
        <v>0</v>
      </c>
      <c r="F37" s="78">
        <v>0</v>
      </c>
      <c r="G37" s="79"/>
    </row>
    <row r="38" spans="1:7" s="111" customFormat="1" ht="15">
      <c r="A38" s="23" t="s">
        <v>39</v>
      </c>
      <c r="B38" s="451"/>
      <c r="C38" s="23" t="s">
        <v>166</v>
      </c>
      <c r="D38" s="26" t="s">
        <v>783</v>
      </c>
      <c r="E38" s="78">
        <v>0</v>
      </c>
      <c r="F38" s="78">
        <v>0</v>
      </c>
      <c r="G38" s="79"/>
    </row>
    <row r="39" spans="1:7" s="111" customFormat="1" ht="15">
      <c r="A39" s="23" t="s">
        <v>41</v>
      </c>
      <c r="B39" s="451"/>
      <c r="C39" s="23" t="s">
        <v>166</v>
      </c>
      <c r="D39" s="26" t="s">
        <v>783</v>
      </c>
      <c r="E39" s="78">
        <v>0</v>
      </c>
      <c r="F39" s="78">
        <v>0</v>
      </c>
      <c r="G39" s="79"/>
    </row>
    <row r="40" spans="1:7" s="111" customFormat="1" ht="15">
      <c r="A40" s="23" t="s">
        <v>69</v>
      </c>
      <c r="B40" s="451"/>
      <c r="C40" s="23" t="s">
        <v>166</v>
      </c>
      <c r="D40" s="26" t="s">
        <v>783</v>
      </c>
      <c r="E40" s="78">
        <v>0</v>
      </c>
      <c r="F40" s="78">
        <v>0</v>
      </c>
      <c r="G40" s="79"/>
    </row>
    <row r="41" spans="1:7" s="111" customFormat="1" ht="15">
      <c r="A41" s="23" t="s">
        <v>283</v>
      </c>
      <c r="B41" s="451"/>
      <c r="C41" s="23" t="s">
        <v>166</v>
      </c>
      <c r="D41" s="26" t="s">
        <v>783</v>
      </c>
      <c r="E41" s="78">
        <v>0</v>
      </c>
      <c r="F41" s="78">
        <v>0</v>
      </c>
      <c r="G41" s="79"/>
    </row>
    <row r="42" spans="1:7" s="111" customFormat="1" ht="15">
      <c r="A42" s="23" t="s">
        <v>284</v>
      </c>
      <c r="B42" s="451"/>
      <c r="C42" s="23" t="s">
        <v>166</v>
      </c>
      <c r="D42" s="26" t="s">
        <v>783</v>
      </c>
      <c r="E42" s="78">
        <v>0</v>
      </c>
      <c r="F42" s="78">
        <v>0</v>
      </c>
      <c r="G42" s="79"/>
    </row>
    <row r="43" spans="1:7" s="111" customFormat="1" ht="15">
      <c r="A43" s="23" t="s">
        <v>286</v>
      </c>
      <c r="B43" s="451"/>
      <c r="C43" s="23" t="s">
        <v>166</v>
      </c>
      <c r="D43" s="26" t="s">
        <v>783</v>
      </c>
      <c r="E43" s="78">
        <v>0</v>
      </c>
      <c r="F43" s="78">
        <v>0</v>
      </c>
      <c r="G43" s="79"/>
    </row>
    <row r="44" spans="1:7" s="111" customFormat="1" ht="15">
      <c r="A44" s="23" t="s">
        <v>288</v>
      </c>
      <c r="B44" s="451"/>
      <c r="C44" s="23" t="s">
        <v>166</v>
      </c>
      <c r="D44" s="26" t="s">
        <v>783</v>
      </c>
      <c r="E44" s="78">
        <v>0</v>
      </c>
      <c r="F44" s="78">
        <v>0</v>
      </c>
      <c r="G44" s="79"/>
    </row>
    <row r="45" spans="1:7" s="111" customFormat="1" ht="15">
      <c r="A45" s="23" t="s">
        <v>290</v>
      </c>
      <c r="B45" s="451"/>
      <c r="C45" s="23" t="s">
        <v>166</v>
      </c>
      <c r="D45" s="26" t="s">
        <v>783</v>
      </c>
      <c r="E45" s="78">
        <v>0</v>
      </c>
      <c r="F45" s="78">
        <v>0</v>
      </c>
      <c r="G45" s="79"/>
    </row>
    <row r="46" spans="1:7" s="111" customFormat="1" ht="15">
      <c r="A46" s="23" t="s">
        <v>292</v>
      </c>
      <c r="B46" s="451"/>
      <c r="C46" s="23" t="s">
        <v>166</v>
      </c>
      <c r="D46" s="26" t="s">
        <v>783</v>
      </c>
      <c r="E46" s="78">
        <v>0</v>
      </c>
      <c r="F46" s="78">
        <v>0</v>
      </c>
      <c r="G46" s="79"/>
    </row>
    <row r="47" spans="1:7" s="111" customFormat="1" ht="15">
      <c r="A47" s="23" t="s">
        <v>293</v>
      </c>
      <c r="B47" s="451"/>
      <c r="C47" s="23" t="s">
        <v>166</v>
      </c>
      <c r="D47" s="26" t="s">
        <v>783</v>
      </c>
      <c r="E47" s="78">
        <v>0</v>
      </c>
      <c r="F47" s="78">
        <v>0</v>
      </c>
      <c r="G47" s="79"/>
    </row>
    <row r="48" spans="1:7" s="111" customFormat="1" ht="15">
      <c r="A48" s="23" t="s">
        <v>294</v>
      </c>
      <c r="B48" s="451"/>
      <c r="C48" s="23" t="s">
        <v>166</v>
      </c>
      <c r="D48" s="26" t="s">
        <v>783</v>
      </c>
      <c r="E48" s="78">
        <v>0</v>
      </c>
      <c r="F48" s="78">
        <v>0</v>
      </c>
      <c r="G48" s="79"/>
    </row>
    <row r="49" spans="1:7" s="111" customFormat="1" ht="15">
      <c r="A49" s="23" t="s">
        <v>296</v>
      </c>
      <c r="B49" s="451"/>
      <c r="C49" s="23" t="s">
        <v>166</v>
      </c>
      <c r="D49" s="26" t="s">
        <v>783</v>
      </c>
      <c r="E49" s="78">
        <v>0</v>
      </c>
      <c r="F49" s="78">
        <v>0</v>
      </c>
      <c r="G49" s="79"/>
    </row>
    <row r="50" spans="1:7" s="111" customFormat="1" ht="15">
      <c r="A50" s="23" t="s">
        <v>298</v>
      </c>
      <c r="B50" s="451"/>
      <c r="C50" s="23" t="s">
        <v>166</v>
      </c>
      <c r="D50" s="26" t="s">
        <v>783</v>
      </c>
      <c r="E50" s="78">
        <v>0</v>
      </c>
      <c r="F50" s="78">
        <v>0</v>
      </c>
      <c r="G50" s="79"/>
    </row>
    <row r="51" spans="1:7" s="111" customFormat="1" ht="15">
      <c r="A51" s="23" t="s">
        <v>300</v>
      </c>
      <c r="B51" s="451"/>
      <c r="C51" s="23" t="s">
        <v>166</v>
      </c>
      <c r="D51" s="26" t="s">
        <v>783</v>
      </c>
      <c r="E51" s="78">
        <v>0</v>
      </c>
      <c r="F51" s="78">
        <v>0</v>
      </c>
      <c r="G51" s="79"/>
    </row>
    <row r="52" spans="1:7" s="111" customFormat="1" ht="15">
      <c r="A52" s="23" t="s">
        <v>991</v>
      </c>
      <c r="B52" s="451"/>
      <c r="C52" s="23" t="s">
        <v>166</v>
      </c>
      <c r="D52" s="26" t="s">
        <v>783</v>
      </c>
      <c r="E52" s="78">
        <v>0</v>
      </c>
      <c r="F52" s="78">
        <v>0</v>
      </c>
      <c r="G52" s="79"/>
    </row>
    <row r="53" spans="1:7" s="111" customFormat="1" ht="15">
      <c r="A53" s="23" t="s">
        <v>992</v>
      </c>
      <c r="B53" s="451"/>
      <c r="C53" s="23" t="s">
        <v>166</v>
      </c>
      <c r="D53" s="26" t="s">
        <v>783</v>
      </c>
      <c r="E53" s="78">
        <v>0</v>
      </c>
      <c r="F53" s="78">
        <v>0</v>
      </c>
      <c r="G53" s="79"/>
    </row>
    <row r="54" spans="1:7" s="111" customFormat="1" ht="15">
      <c r="A54" s="23" t="s">
        <v>993</v>
      </c>
      <c r="B54" s="451"/>
      <c r="C54" s="23" t="s">
        <v>166</v>
      </c>
      <c r="D54" s="26" t="s">
        <v>783</v>
      </c>
      <c r="E54" s="78">
        <v>0</v>
      </c>
      <c r="F54" s="78">
        <v>0</v>
      </c>
      <c r="G54" s="79"/>
    </row>
    <row r="55" spans="1:7" s="111" customFormat="1" ht="15">
      <c r="A55" s="23" t="s">
        <v>994</v>
      </c>
      <c r="B55" s="451"/>
      <c r="C55" s="23" t="s">
        <v>166</v>
      </c>
      <c r="D55" s="26" t="s">
        <v>783</v>
      </c>
      <c r="E55" s="78">
        <v>0</v>
      </c>
      <c r="F55" s="78">
        <v>0</v>
      </c>
      <c r="G55" s="79"/>
    </row>
    <row r="56" spans="1:7" s="111" customFormat="1" ht="18.75" customHeight="1">
      <c r="A56" s="127"/>
      <c r="B56" s="128" t="s">
        <v>778</v>
      </c>
      <c r="C56" s="127" t="s">
        <v>166</v>
      </c>
      <c r="D56" s="127" t="s">
        <v>779</v>
      </c>
      <c r="E56" s="112"/>
      <c r="F56" s="112"/>
      <c r="G56" s="46"/>
    </row>
    <row r="57" spans="1:7" s="111" customFormat="1" ht="18.75" customHeight="1">
      <c r="A57" s="127"/>
      <c r="B57" s="128" t="s">
        <v>780</v>
      </c>
      <c r="C57" s="127" t="s">
        <v>166</v>
      </c>
      <c r="D57" s="127" t="s">
        <v>781</v>
      </c>
      <c r="E57" s="112"/>
      <c r="F57" s="112"/>
      <c r="G57" s="46"/>
    </row>
    <row r="58" spans="1:7" s="29" customFormat="1">
      <c r="A58" s="16"/>
      <c r="B58" s="16"/>
      <c r="C58" s="16"/>
      <c r="D58" s="16"/>
      <c r="E58" s="16"/>
      <c r="F58" s="16"/>
      <c r="G58" s="113"/>
    </row>
    <row r="59" spans="1:7" s="111" customFormat="1" ht="36" customHeight="1">
      <c r="A59" s="647" t="s">
        <v>1660</v>
      </c>
      <c r="B59" s="648"/>
      <c r="C59" s="648"/>
      <c r="D59" s="648"/>
      <c r="E59" s="648"/>
      <c r="F59" s="648"/>
      <c r="G59" s="649"/>
    </row>
    <row r="60" spans="1:7" s="111" customFormat="1" ht="15">
      <c r="A60" s="197" t="s">
        <v>1000</v>
      </c>
      <c r="B60" s="102" t="s">
        <v>986</v>
      </c>
      <c r="C60" s="606"/>
      <c r="D60" s="607"/>
      <c r="E60" s="607"/>
      <c r="F60" s="607"/>
      <c r="G60" s="608"/>
    </row>
    <row r="61" spans="1:7" s="111" customFormat="1" ht="15">
      <c r="A61" s="23" t="s">
        <v>1001</v>
      </c>
      <c r="B61" s="24" t="s">
        <v>484</v>
      </c>
      <c r="C61" s="23" t="s">
        <v>166</v>
      </c>
      <c r="D61" s="23" t="s">
        <v>811</v>
      </c>
      <c r="E61" s="78">
        <v>0</v>
      </c>
      <c r="F61" s="78">
        <v>0</v>
      </c>
      <c r="G61" s="79"/>
    </row>
    <row r="62" spans="1:7" s="111" customFormat="1" ht="15">
      <c r="A62" s="23" t="s">
        <v>1002</v>
      </c>
      <c r="B62" s="24" t="s">
        <v>484</v>
      </c>
      <c r="C62" s="23" t="s">
        <v>166</v>
      </c>
      <c r="D62" s="23" t="s">
        <v>23</v>
      </c>
      <c r="E62" s="78">
        <v>0</v>
      </c>
      <c r="F62" s="78">
        <v>0</v>
      </c>
      <c r="G62" s="120"/>
    </row>
    <row r="63" spans="1:7" s="111" customFormat="1" ht="15">
      <c r="A63" s="23" t="s">
        <v>1003</v>
      </c>
      <c r="B63" s="27" t="s">
        <v>32</v>
      </c>
      <c r="C63" s="23" t="s">
        <v>166</v>
      </c>
      <c r="D63" s="26" t="s">
        <v>183</v>
      </c>
      <c r="E63" s="453">
        <v>0</v>
      </c>
      <c r="F63" s="453">
        <v>0</v>
      </c>
      <c r="G63" s="79"/>
    </row>
    <row r="64" spans="1:7" s="111" customFormat="1" ht="18.75" customHeight="1">
      <c r="A64" s="130" t="s">
        <v>1004</v>
      </c>
      <c r="B64" s="27" t="s">
        <v>184</v>
      </c>
      <c r="C64" s="23" t="s">
        <v>166</v>
      </c>
      <c r="D64" s="26" t="s">
        <v>197</v>
      </c>
      <c r="E64" s="453">
        <v>0</v>
      </c>
      <c r="F64" s="453">
        <v>0</v>
      </c>
      <c r="G64" s="79"/>
    </row>
    <row r="65" spans="1:7" s="111" customFormat="1" ht="18.75" customHeight="1">
      <c r="A65" s="127" t="s">
        <v>1005</v>
      </c>
      <c r="B65" s="128" t="s">
        <v>778</v>
      </c>
      <c r="C65" s="127" t="s">
        <v>166</v>
      </c>
      <c r="D65" s="127" t="s">
        <v>779</v>
      </c>
      <c r="E65" s="112"/>
      <c r="F65" s="112"/>
      <c r="G65" s="456"/>
    </row>
    <row r="66" spans="1:7" s="111" customFormat="1" ht="18.75" customHeight="1">
      <c r="A66" s="127" t="s">
        <v>1006</v>
      </c>
      <c r="B66" s="128" t="s">
        <v>780</v>
      </c>
      <c r="C66" s="127" t="s">
        <v>166</v>
      </c>
      <c r="D66" s="127" t="s">
        <v>781</v>
      </c>
      <c r="E66" s="112"/>
      <c r="F66" s="112"/>
      <c r="G66" s="46"/>
    </row>
    <row r="67" spans="1:7" s="29" customFormat="1">
      <c r="A67" s="16"/>
      <c r="B67" s="16"/>
      <c r="C67" s="16"/>
      <c r="D67" s="16"/>
      <c r="E67" s="16"/>
      <c r="F67" s="16"/>
      <c r="G67" s="113"/>
    </row>
    <row r="68" spans="1:7" s="111" customFormat="1" ht="15">
      <c r="A68" s="197" t="s">
        <v>1007</v>
      </c>
      <c r="B68" s="102" t="s">
        <v>987</v>
      </c>
      <c r="C68" s="606"/>
      <c r="D68" s="607"/>
      <c r="E68" s="607"/>
      <c r="F68" s="607"/>
      <c r="G68" s="608"/>
    </row>
    <row r="69" spans="1:7" s="111" customFormat="1" ht="15">
      <c r="A69" s="23" t="s">
        <v>1008</v>
      </c>
      <c r="B69" s="24" t="s">
        <v>483</v>
      </c>
      <c r="C69" s="23" t="s">
        <v>166</v>
      </c>
      <c r="D69" s="23" t="s">
        <v>811</v>
      </c>
      <c r="E69" s="78">
        <v>0</v>
      </c>
      <c r="F69" s="78">
        <v>0</v>
      </c>
      <c r="G69" s="79"/>
    </row>
    <row r="70" spans="1:7" s="111" customFormat="1" ht="15">
      <c r="A70" s="23" t="s">
        <v>1009</v>
      </c>
      <c r="B70" s="24" t="s">
        <v>483</v>
      </c>
      <c r="C70" s="23" t="s">
        <v>166</v>
      </c>
      <c r="D70" s="23" t="s">
        <v>23</v>
      </c>
      <c r="E70" s="78">
        <v>0</v>
      </c>
      <c r="F70" s="78">
        <v>0</v>
      </c>
      <c r="G70" s="79"/>
    </row>
    <row r="71" spans="1:7" s="111" customFormat="1" ht="15">
      <c r="A71" s="23" t="s">
        <v>1010</v>
      </c>
      <c r="B71" s="27" t="s">
        <v>32</v>
      </c>
      <c r="C71" s="23" t="s">
        <v>166</v>
      </c>
      <c r="D71" s="26" t="s">
        <v>183</v>
      </c>
      <c r="E71" s="78">
        <v>0</v>
      </c>
      <c r="F71" s="78">
        <v>0</v>
      </c>
      <c r="G71" s="79"/>
    </row>
    <row r="72" spans="1:7" s="111" customFormat="1" ht="18" customHeight="1">
      <c r="A72" s="130" t="s">
        <v>1011</v>
      </c>
      <c r="B72" s="27" t="s">
        <v>184</v>
      </c>
      <c r="C72" s="23" t="s">
        <v>166</v>
      </c>
      <c r="D72" s="26" t="s">
        <v>197</v>
      </c>
      <c r="E72" s="78">
        <v>0</v>
      </c>
      <c r="F72" s="78">
        <v>0</v>
      </c>
      <c r="G72" s="79"/>
    </row>
    <row r="73" spans="1:7" s="111" customFormat="1" ht="18.75" customHeight="1">
      <c r="A73" s="127" t="s">
        <v>1012</v>
      </c>
      <c r="B73" s="128" t="s">
        <v>778</v>
      </c>
      <c r="C73" s="127" t="s">
        <v>166</v>
      </c>
      <c r="D73" s="127" t="s">
        <v>779</v>
      </c>
      <c r="E73" s="112"/>
      <c r="F73" s="112"/>
      <c r="G73" s="46"/>
    </row>
    <row r="74" spans="1:7" s="111" customFormat="1" ht="18.75" customHeight="1">
      <c r="A74" s="127" t="s">
        <v>1013</v>
      </c>
      <c r="B74" s="128" t="s">
        <v>780</v>
      </c>
      <c r="C74" s="127" t="s">
        <v>166</v>
      </c>
      <c r="D74" s="127" t="s">
        <v>781</v>
      </c>
      <c r="E74" s="112"/>
      <c r="F74" s="112"/>
      <c r="G74" s="46"/>
    </row>
    <row r="75" spans="1:7" s="29" customFormat="1">
      <c r="A75" s="16"/>
      <c r="B75" s="16"/>
      <c r="C75" s="16"/>
      <c r="D75" s="16"/>
      <c r="E75" s="16"/>
      <c r="F75" s="16"/>
      <c r="G75" s="113"/>
    </row>
    <row r="76" spans="1:7" s="111" customFormat="1" ht="36" customHeight="1">
      <c r="A76" s="647" t="s">
        <v>1659</v>
      </c>
      <c r="B76" s="648"/>
      <c r="C76" s="648"/>
      <c r="D76" s="648"/>
      <c r="E76" s="648"/>
      <c r="F76" s="648"/>
      <c r="G76" s="649"/>
    </row>
    <row r="77" spans="1:7" s="111" customFormat="1" ht="30">
      <c r="A77" s="197" t="s">
        <v>1014</v>
      </c>
      <c r="B77" s="145" t="s">
        <v>876</v>
      </c>
      <c r="C77" s="606"/>
      <c r="D77" s="607"/>
      <c r="E77" s="607"/>
      <c r="F77" s="607"/>
      <c r="G77" s="608"/>
    </row>
    <row r="78" spans="1:7" s="111" customFormat="1" ht="18.75" customHeight="1">
      <c r="A78" s="23" t="s">
        <v>22</v>
      </c>
      <c r="B78" s="24" t="s">
        <v>861</v>
      </c>
      <c r="C78" s="23" t="s">
        <v>166</v>
      </c>
      <c r="D78" s="23" t="s">
        <v>862</v>
      </c>
      <c r="E78" s="78">
        <v>0</v>
      </c>
      <c r="F78" s="78">
        <v>0</v>
      </c>
      <c r="G78" s="79"/>
    </row>
    <row r="79" spans="1:7" s="111" customFormat="1" ht="15">
      <c r="A79" s="23" t="s">
        <v>10</v>
      </c>
      <c r="B79" s="24" t="s">
        <v>863</v>
      </c>
      <c r="C79" s="23" t="s">
        <v>166</v>
      </c>
      <c r="D79" s="23" t="s">
        <v>783</v>
      </c>
      <c r="E79" s="78">
        <v>0</v>
      </c>
      <c r="F79" s="78">
        <v>0</v>
      </c>
      <c r="G79" s="79"/>
    </row>
    <row r="80" spans="1:7" s="111" customFormat="1" ht="28.5">
      <c r="A80" s="23" t="s">
        <v>12</v>
      </c>
      <c r="B80" s="24" t="s">
        <v>864</v>
      </c>
      <c r="C80" s="23" t="s">
        <v>166</v>
      </c>
      <c r="D80" s="23" t="s">
        <v>783</v>
      </c>
      <c r="E80" s="78">
        <v>0</v>
      </c>
      <c r="F80" s="78">
        <v>0</v>
      </c>
      <c r="G80" s="79"/>
    </row>
    <row r="81" spans="1:7" s="111" customFormat="1" ht="15">
      <c r="A81" s="23" t="s">
        <v>24</v>
      </c>
      <c r="B81" s="27" t="s">
        <v>782</v>
      </c>
      <c r="C81" s="23" t="s">
        <v>166</v>
      </c>
      <c r="D81" s="26" t="s">
        <v>183</v>
      </c>
      <c r="E81" s="78">
        <v>0</v>
      </c>
      <c r="F81" s="78">
        <v>0</v>
      </c>
      <c r="G81" s="79"/>
    </row>
    <row r="82" spans="1:7" s="111" customFormat="1" ht="15">
      <c r="A82" s="23" t="s">
        <v>25</v>
      </c>
      <c r="B82" s="27" t="s">
        <v>184</v>
      </c>
      <c r="C82" s="23" t="s">
        <v>166</v>
      </c>
      <c r="D82" s="26" t="s">
        <v>197</v>
      </c>
      <c r="E82" s="78">
        <v>0</v>
      </c>
      <c r="F82" s="78">
        <v>0</v>
      </c>
      <c r="G82" s="79"/>
    </row>
    <row r="83" spans="1:7" s="111" customFormat="1" ht="18.75" customHeight="1">
      <c r="A83" s="141" t="s">
        <v>35</v>
      </c>
      <c r="B83" s="128" t="s">
        <v>778</v>
      </c>
      <c r="C83" s="127" t="s">
        <v>166</v>
      </c>
      <c r="D83" s="127" t="s">
        <v>779</v>
      </c>
      <c r="E83" s="112"/>
      <c r="F83" s="112"/>
      <c r="G83" s="46"/>
    </row>
    <row r="84" spans="1:7" s="111" customFormat="1" ht="18.75" customHeight="1">
      <c r="A84" s="141" t="s">
        <v>37</v>
      </c>
      <c r="B84" s="128" t="s">
        <v>780</v>
      </c>
      <c r="C84" s="127" t="s">
        <v>166</v>
      </c>
      <c r="D84" s="127" t="s">
        <v>781</v>
      </c>
      <c r="E84" s="112"/>
      <c r="F84" s="112"/>
      <c r="G84" s="46"/>
    </row>
    <row r="85" spans="1:7" s="16" customFormat="1"/>
    <row r="86" spans="1:7" s="111" customFormat="1" ht="30">
      <c r="A86" s="197" t="s">
        <v>1015</v>
      </c>
      <c r="B86" s="145" t="s">
        <v>957</v>
      </c>
      <c r="C86" s="606"/>
      <c r="D86" s="607"/>
      <c r="E86" s="607"/>
      <c r="F86" s="607"/>
      <c r="G86" s="608"/>
    </row>
    <row r="87" spans="1:7" s="111" customFormat="1" ht="18.75" customHeight="1">
      <c r="A87" s="23" t="s">
        <v>22</v>
      </c>
      <c r="B87" s="24" t="s">
        <v>861</v>
      </c>
      <c r="C87" s="23" t="s">
        <v>166</v>
      </c>
      <c r="D87" s="23" t="s">
        <v>862</v>
      </c>
      <c r="E87" s="78">
        <v>0</v>
      </c>
      <c r="F87" s="78">
        <v>0</v>
      </c>
      <c r="G87" s="79"/>
    </row>
    <row r="88" spans="1:7" s="111" customFormat="1" ht="15">
      <c r="A88" s="23" t="s">
        <v>10</v>
      </c>
      <c r="B88" s="24" t="s">
        <v>863</v>
      </c>
      <c r="C88" s="23" t="s">
        <v>166</v>
      </c>
      <c r="D88" s="23" t="s">
        <v>783</v>
      </c>
      <c r="E88" s="78">
        <v>0</v>
      </c>
      <c r="F88" s="78">
        <v>0</v>
      </c>
      <c r="G88" s="79"/>
    </row>
    <row r="89" spans="1:7" s="111" customFormat="1" ht="28.5">
      <c r="A89" s="23" t="s">
        <v>12</v>
      </c>
      <c r="B89" s="24" t="s">
        <v>864</v>
      </c>
      <c r="C89" s="23" t="s">
        <v>166</v>
      </c>
      <c r="D89" s="23" t="s">
        <v>783</v>
      </c>
      <c r="E89" s="78">
        <v>0</v>
      </c>
      <c r="F89" s="78">
        <v>0</v>
      </c>
      <c r="G89" s="79"/>
    </row>
    <row r="90" spans="1:7" s="111" customFormat="1" ht="15">
      <c r="A90" s="23" t="s">
        <v>24</v>
      </c>
      <c r="B90" s="27" t="s">
        <v>782</v>
      </c>
      <c r="C90" s="23" t="s">
        <v>166</v>
      </c>
      <c r="D90" s="26" t="s">
        <v>183</v>
      </c>
      <c r="E90" s="78">
        <v>0</v>
      </c>
      <c r="F90" s="78">
        <v>0</v>
      </c>
      <c r="G90" s="79"/>
    </row>
    <row r="91" spans="1:7" s="111" customFormat="1" ht="15">
      <c r="A91" s="23" t="s">
        <v>25</v>
      </c>
      <c r="B91" s="27" t="s">
        <v>184</v>
      </c>
      <c r="C91" s="23" t="s">
        <v>166</v>
      </c>
      <c r="D91" s="26" t="s">
        <v>197</v>
      </c>
      <c r="E91" s="78">
        <v>0</v>
      </c>
      <c r="F91" s="78">
        <v>0</v>
      </c>
      <c r="G91" s="79"/>
    </row>
    <row r="92" spans="1:7" s="111" customFormat="1" ht="18.75" customHeight="1">
      <c r="A92" s="141" t="s">
        <v>35</v>
      </c>
      <c r="B92" s="128" t="s">
        <v>778</v>
      </c>
      <c r="C92" s="127" t="s">
        <v>166</v>
      </c>
      <c r="D92" s="127" t="s">
        <v>779</v>
      </c>
      <c r="E92" s="112"/>
      <c r="F92" s="112"/>
      <c r="G92" s="46"/>
    </row>
    <row r="93" spans="1:7" s="111" customFormat="1" ht="18.75" customHeight="1">
      <c r="A93" s="141" t="s">
        <v>37</v>
      </c>
      <c r="B93" s="128" t="s">
        <v>780</v>
      </c>
      <c r="C93" s="127" t="s">
        <v>166</v>
      </c>
      <c r="D93" s="127" t="s">
        <v>781</v>
      </c>
      <c r="E93" s="112"/>
      <c r="F93" s="112"/>
      <c r="G93" s="46"/>
    </row>
    <row r="94" spans="1:7" s="16" customFormat="1"/>
    <row r="95" spans="1:7" s="111" customFormat="1" ht="15">
      <c r="A95" s="197" t="s">
        <v>1016</v>
      </c>
      <c r="B95" s="102" t="s">
        <v>865</v>
      </c>
      <c r="C95" s="606"/>
      <c r="D95" s="607"/>
      <c r="E95" s="607"/>
      <c r="F95" s="607"/>
      <c r="G95" s="608"/>
    </row>
    <row r="96" spans="1:7" s="111" customFormat="1" ht="18.75" customHeight="1">
      <c r="A96" s="23" t="s">
        <v>22</v>
      </c>
      <c r="B96" s="24" t="s">
        <v>861</v>
      </c>
      <c r="C96" s="23" t="s">
        <v>166</v>
      </c>
      <c r="D96" s="23" t="s">
        <v>862</v>
      </c>
      <c r="E96" s="78">
        <v>0</v>
      </c>
      <c r="F96" s="78">
        <v>0</v>
      </c>
      <c r="G96" s="79"/>
    </row>
    <row r="97" spans="1:7" s="111" customFormat="1" ht="15">
      <c r="A97" s="23" t="s">
        <v>10</v>
      </c>
      <c r="B97" s="24" t="s">
        <v>863</v>
      </c>
      <c r="C97" s="23" t="s">
        <v>166</v>
      </c>
      <c r="D97" s="23" t="s">
        <v>783</v>
      </c>
      <c r="E97" s="78">
        <v>0</v>
      </c>
      <c r="F97" s="78">
        <v>0</v>
      </c>
      <c r="G97" s="79"/>
    </row>
    <row r="98" spans="1:7" s="111" customFormat="1" ht="28.5">
      <c r="A98" s="23" t="s">
        <v>12</v>
      </c>
      <c r="B98" s="24" t="s">
        <v>864</v>
      </c>
      <c r="C98" s="23" t="s">
        <v>166</v>
      </c>
      <c r="D98" s="23" t="s">
        <v>783</v>
      </c>
      <c r="E98" s="78">
        <v>0</v>
      </c>
      <c r="F98" s="78">
        <v>0</v>
      </c>
      <c r="G98" s="79"/>
    </row>
    <row r="99" spans="1:7" s="111" customFormat="1" ht="15">
      <c r="A99" s="23" t="s">
        <v>24</v>
      </c>
      <c r="B99" s="27" t="s">
        <v>782</v>
      </c>
      <c r="C99" s="23" t="s">
        <v>166</v>
      </c>
      <c r="D99" s="26" t="s">
        <v>183</v>
      </c>
      <c r="E99" s="78">
        <v>0</v>
      </c>
      <c r="F99" s="78">
        <v>0</v>
      </c>
      <c r="G99" s="79"/>
    </row>
    <row r="100" spans="1:7" s="111" customFormat="1" ht="15">
      <c r="A100" s="23" t="s">
        <v>25</v>
      </c>
      <c r="B100" s="27" t="s">
        <v>184</v>
      </c>
      <c r="C100" s="23" t="s">
        <v>166</v>
      </c>
      <c r="D100" s="26" t="s">
        <v>197</v>
      </c>
      <c r="E100" s="78">
        <v>0</v>
      </c>
      <c r="F100" s="78">
        <v>0</v>
      </c>
      <c r="G100" s="79"/>
    </row>
    <row r="101" spans="1:7" s="111" customFormat="1" ht="18.75" customHeight="1">
      <c r="A101" s="141" t="s">
        <v>35</v>
      </c>
      <c r="B101" s="128" t="s">
        <v>778</v>
      </c>
      <c r="C101" s="127" t="s">
        <v>166</v>
      </c>
      <c r="D101" s="127" t="s">
        <v>779</v>
      </c>
      <c r="E101" s="112"/>
      <c r="F101" s="112"/>
      <c r="G101" s="46"/>
    </row>
    <row r="102" spans="1:7" s="111" customFormat="1" ht="18.75" customHeight="1">
      <c r="A102" s="141" t="s">
        <v>37</v>
      </c>
      <c r="B102" s="128" t="s">
        <v>780</v>
      </c>
      <c r="C102" s="127" t="s">
        <v>166</v>
      </c>
      <c r="D102" s="127" t="s">
        <v>781</v>
      </c>
      <c r="E102" s="112"/>
      <c r="F102" s="112"/>
      <c r="G102" s="46"/>
    </row>
    <row r="103" spans="1:7" s="16" customFormat="1"/>
    <row r="104" spans="1:7" s="111" customFormat="1" ht="30">
      <c r="A104" s="197" t="s">
        <v>1017</v>
      </c>
      <c r="B104" s="145" t="s">
        <v>958</v>
      </c>
      <c r="C104" s="606"/>
      <c r="D104" s="607"/>
      <c r="E104" s="607"/>
      <c r="F104" s="607"/>
      <c r="G104" s="608"/>
    </row>
    <row r="105" spans="1:7" s="111" customFormat="1" ht="18.75" customHeight="1">
      <c r="A105" s="23" t="s">
        <v>22</v>
      </c>
      <c r="B105" s="24" t="s">
        <v>861</v>
      </c>
      <c r="C105" s="23" t="s">
        <v>166</v>
      </c>
      <c r="D105" s="23" t="s">
        <v>862</v>
      </c>
      <c r="E105" s="78">
        <v>0</v>
      </c>
      <c r="F105" s="78">
        <v>0</v>
      </c>
      <c r="G105" s="79"/>
    </row>
    <row r="106" spans="1:7" s="111" customFormat="1" ht="15">
      <c r="A106" s="23" t="s">
        <v>10</v>
      </c>
      <c r="B106" s="24" t="s">
        <v>863</v>
      </c>
      <c r="C106" s="23" t="s">
        <v>166</v>
      </c>
      <c r="D106" s="23" t="s">
        <v>783</v>
      </c>
      <c r="E106" s="78">
        <v>0</v>
      </c>
      <c r="F106" s="78">
        <v>0</v>
      </c>
      <c r="G106" s="79"/>
    </row>
    <row r="107" spans="1:7" s="111" customFormat="1" ht="28.5">
      <c r="A107" s="23" t="s">
        <v>12</v>
      </c>
      <c r="B107" s="24" t="s">
        <v>864</v>
      </c>
      <c r="C107" s="23" t="s">
        <v>166</v>
      </c>
      <c r="D107" s="23" t="s">
        <v>783</v>
      </c>
      <c r="E107" s="78">
        <v>0</v>
      </c>
      <c r="F107" s="78">
        <v>0</v>
      </c>
      <c r="G107" s="79"/>
    </row>
    <row r="108" spans="1:7" s="111" customFormat="1" ht="15">
      <c r="A108" s="23" t="s">
        <v>24</v>
      </c>
      <c r="B108" s="27" t="s">
        <v>782</v>
      </c>
      <c r="C108" s="23" t="s">
        <v>166</v>
      </c>
      <c r="D108" s="26" t="s">
        <v>183</v>
      </c>
      <c r="E108" s="78">
        <v>0</v>
      </c>
      <c r="F108" s="78">
        <v>0</v>
      </c>
      <c r="G108" s="79"/>
    </row>
    <row r="109" spans="1:7" s="111" customFormat="1" ht="15">
      <c r="A109" s="23" t="s">
        <v>25</v>
      </c>
      <c r="B109" s="27" t="s">
        <v>184</v>
      </c>
      <c r="C109" s="23" t="s">
        <v>166</v>
      </c>
      <c r="D109" s="26" t="s">
        <v>197</v>
      </c>
      <c r="E109" s="78">
        <v>0</v>
      </c>
      <c r="F109" s="78">
        <v>0</v>
      </c>
      <c r="G109" s="79"/>
    </row>
    <row r="110" spans="1:7" s="111" customFormat="1" ht="18.75" customHeight="1">
      <c r="A110" s="141" t="s">
        <v>35</v>
      </c>
      <c r="B110" s="128" t="s">
        <v>778</v>
      </c>
      <c r="C110" s="127" t="s">
        <v>166</v>
      </c>
      <c r="D110" s="127" t="s">
        <v>779</v>
      </c>
      <c r="E110" s="112"/>
      <c r="F110" s="112"/>
      <c r="G110" s="46"/>
    </row>
    <row r="111" spans="1:7" s="111" customFormat="1" ht="18.75" customHeight="1">
      <c r="A111" s="141" t="s">
        <v>37</v>
      </c>
      <c r="B111" s="128" t="s">
        <v>780</v>
      </c>
      <c r="C111" s="127" t="s">
        <v>166</v>
      </c>
      <c r="D111" s="127" t="s">
        <v>781</v>
      </c>
      <c r="E111" s="112"/>
      <c r="F111" s="112"/>
      <c r="G111" s="46"/>
    </row>
    <row r="112" spans="1:7" s="16" customFormat="1"/>
    <row r="113" spans="1:7" s="111" customFormat="1" ht="30">
      <c r="A113" s="197" t="s">
        <v>1018</v>
      </c>
      <c r="B113" s="145" t="s">
        <v>959</v>
      </c>
      <c r="C113" s="606"/>
      <c r="D113" s="607"/>
      <c r="E113" s="607"/>
      <c r="F113" s="607"/>
      <c r="G113" s="608"/>
    </row>
    <row r="114" spans="1:7" s="111" customFormat="1" ht="18.75" customHeight="1">
      <c r="A114" s="23" t="s">
        <v>22</v>
      </c>
      <c r="B114" s="24" t="s">
        <v>861</v>
      </c>
      <c r="C114" s="23" t="s">
        <v>166</v>
      </c>
      <c r="D114" s="23" t="s">
        <v>862</v>
      </c>
      <c r="E114" s="78">
        <v>0</v>
      </c>
      <c r="F114" s="78">
        <v>0</v>
      </c>
      <c r="G114" s="79"/>
    </row>
    <row r="115" spans="1:7" s="111" customFormat="1" ht="15">
      <c r="A115" s="23" t="s">
        <v>10</v>
      </c>
      <c r="B115" s="24" t="s">
        <v>863</v>
      </c>
      <c r="C115" s="23" t="s">
        <v>166</v>
      </c>
      <c r="D115" s="23" t="s">
        <v>783</v>
      </c>
      <c r="E115" s="78">
        <v>0</v>
      </c>
      <c r="F115" s="78">
        <v>0</v>
      </c>
      <c r="G115" s="79"/>
    </row>
    <row r="116" spans="1:7" s="111" customFormat="1" ht="28.5">
      <c r="A116" s="23" t="s">
        <v>12</v>
      </c>
      <c r="B116" s="24" t="s">
        <v>864</v>
      </c>
      <c r="C116" s="23" t="s">
        <v>166</v>
      </c>
      <c r="D116" s="23" t="s">
        <v>783</v>
      </c>
      <c r="E116" s="78">
        <v>0</v>
      </c>
      <c r="F116" s="78">
        <v>0</v>
      </c>
      <c r="G116" s="79"/>
    </row>
    <row r="117" spans="1:7" s="111" customFormat="1" ht="15">
      <c r="A117" s="23" t="s">
        <v>24</v>
      </c>
      <c r="B117" s="27" t="s">
        <v>782</v>
      </c>
      <c r="C117" s="23" t="s">
        <v>166</v>
      </c>
      <c r="D117" s="26" t="s">
        <v>183</v>
      </c>
      <c r="E117" s="78">
        <v>0</v>
      </c>
      <c r="F117" s="78">
        <v>0</v>
      </c>
      <c r="G117" s="79"/>
    </row>
    <row r="118" spans="1:7" s="111" customFormat="1" ht="15">
      <c r="A118" s="23" t="s">
        <v>25</v>
      </c>
      <c r="B118" s="27" t="s">
        <v>184</v>
      </c>
      <c r="C118" s="23" t="s">
        <v>166</v>
      </c>
      <c r="D118" s="26" t="s">
        <v>197</v>
      </c>
      <c r="E118" s="78">
        <v>0</v>
      </c>
      <c r="F118" s="78">
        <v>0</v>
      </c>
      <c r="G118" s="79"/>
    </row>
    <row r="119" spans="1:7" s="111" customFormat="1" ht="18.75" customHeight="1">
      <c r="A119" s="141" t="s">
        <v>35</v>
      </c>
      <c r="B119" s="128" t="s">
        <v>778</v>
      </c>
      <c r="C119" s="127" t="s">
        <v>166</v>
      </c>
      <c r="D119" s="127" t="s">
        <v>779</v>
      </c>
      <c r="E119" s="112"/>
      <c r="F119" s="112"/>
      <c r="G119" s="46"/>
    </row>
    <row r="120" spans="1:7" s="111" customFormat="1" ht="18.75" customHeight="1">
      <c r="A120" s="141" t="s">
        <v>37</v>
      </c>
      <c r="B120" s="128" t="s">
        <v>780</v>
      </c>
      <c r="C120" s="127" t="s">
        <v>166</v>
      </c>
      <c r="D120" s="127" t="s">
        <v>781</v>
      </c>
      <c r="E120" s="112"/>
      <c r="F120" s="112"/>
      <c r="G120" s="46"/>
    </row>
    <row r="121" spans="1:7" s="16" customFormat="1"/>
    <row r="122" spans="1:7" s="111" customFormat="1" ht="30">
      <c r="A122" s="197" t="s">
        <v>1019</v>
      </c>
      <c r="B122" s="145" t="s">
        <v>960</v>
      </c>
      <c r="C122" s="606"/>
      <c r="D122" s="607"/>
      <c r="E122" s="607"/>
      <c r="F122" s="607"/>
      <c r="G122" s="608"/>
    </row>
    <row r="123" spans="1:7" s="111" customFormat="1" ht="18.75" customHeight="1">
      <c r="A123" s="23" t="s">
        <v>22</v>
      </c>
      <c r="B123" s="24" t="s">
        <v>861</v>
      </c>
      <c r="C123" s="23" t="s">
        <v>166</v>
      </c>
      <c r="D123" s="23" t="s">
        <v>862</v>
      </c>
      <c r="E123" s="78">
        <v>0</v>
      </c>
      <c r="F123" s="78">
        <v>0</v>
      </c>
      <c r="G123" s="79"/>
    </row>
    <row r="124" spans="1:7" s="111" customFormat="1" ht="15">
      <c r="A124" s="23" t="s">
        <v>10</v>
      </c>
      <c r="B124" s="24" t="s">
        <v>863</v>
      </c>
      <c r="C124" s="23" t="s">
        <v>166</v>
      </c>
      <c r="D124" s="23" t="s">
        <v>783</v>
      </c>
      <c r="E124" s="78">
        <v>0</v>
      </c>
      <c r="F124" s="78">
        <v>0</v>
      </c>
      <c r="G124" s="79"/>
    </row>
    <row r="125" spans="1:7" s="111" customFormat="1" ht="28.5">
      <c r="A125" s="23" t="s">
        <v>12</v>
      </c>
      <c r="B125" s="24" t="s">
        <v>864</v>
      </c>
      <c r="C125" s="23" t="s">
        <v>166</v>
      </c>
      <c r="D125" s="23" t="s">
        <v>783</v>
      </c>
      <c r="E125" s="78">
        <v>0</v>
      </c>
      <c r="F125" s="78">
        <v>0</v>
      </c>
      <c r="G125" s="79"/>
    </row>
    <row r="126" spans="1:7" s="111" customFormat="1" ht="15">
      <c r="A126" s="23" t="s">
        <v>24</v>
      </c>
      <c r="B126" s="27" t="s">
        <v>782</v>
      </c>
      <c r="C126" s="23" t="s">
        <v>166</v>
      </c>
      <c r="D126" s="26" t="s">
        <v>183</v>
      </c>
      <c r="E126" s="78">
        <v>0</v>
      </c>
      <c r="F126" s="78">
        <v>0</v>
      </c>
      <c r="G126" s="79"/>
    </row>
    <row r="127" spans="1:7" s="111" customFormat="1" ht="15">
      <c r="A127" s="23" t="s">
        <v>25</v>
      </c>
      <c r="B127" s="27" t="s">
        <v>184</v>
      </c>
      <c r="C127" s="23" t="s">
        <v>166</v>
      </c>
      <c r="D127" s="26" t="s">
        <v>197</v>
      </c>
      <c r="E127" s="78">
        <v>0</v>
      </c>
      <c r="F127" s="78">
        <v>0</v>
      </c>
      <c r="G127" s="79"/>
    </row>
    <row r="128" spans="1:7" s="111" customFormat="1" ht="18.75" customHeight="1">
      <c r="A128" s="141" t="s">
        <v>35</v>
      </c>
      <c r="B128" s="128" t="s">
        <v>778</v>
      </c>
      <c r="C128" s="127" t="s">
        <v>166</v>
      </c>
      <c r="D128" s="127" t="s">
        <v>779</v>
      </c>
      <c r="E128" s="112"/>
      <c r="F128" s="112"/>
      <c r="G128" s="46"/>
    </row>
    <row r="129" spans="1:7" s="111" customFormat="1" ht="18.75" customHeight="1">
      <c r="A129" s="141" t="s">
        <v>37</v>
      </c>
      <c r="B129" s="128" t="s">
        <v>780</v>
      </c>
      <c r="C129" s="127" t="s">
        <v>166</v>
      </c>
      <c r="D129" s="127" t="s">
        <v>781</v>
      </c>
      <c r="E129" s="112"/>
      <c r="F129" s="112"/>
      <c r="G129" s="46"/>
    </row>
    <row r="130" spans="1:7" s="16" customFormat="1"/>
    <row r="131" spans="1:7" s="111" customFormat="1" ht="30">
      <c r="A131" s="197" t="s">
        <v>1020</v>
      </c>
      <c r="B131" s="145" t="s">
        <v>961</v>
      </c>
      <c r="C131" s="606"/>
      <c r="D131" s="607"/>
      <c r="E131" s="607"/>
      <c r="F131" s="607"/>
      <c r="G131" s="608"/>
    </row>
    <row r="132" spans="1:7" s="111" customFormat="1" ht="18.75" customHeight="1">
      <c r="A132" s="23" t="s">
        <v>22</v>
      </c>
      <c r="B132" s="24" t="s">
        <v>861</v>
      </c>
      <c r="C132" s="23" t="s">
        <v>166</v>
      </c>
      <c r="D132" s="23" t="s">
        <v>862</v>
      </c>
      <c r="E132" s="78">
        <v>0</v>
      </c>
      <c r="F132" s="78">
        <v>0</v>
      </c>
      <c r="G132" s="79"/>
    </row>
    <row r="133" spans="1:7" s="111" customFormat="1" ht="15">
      <c r="A133" s="23" t="s">
        <v>10</v>
      </c>
      <c r="B133" s="24" t="s">
        <v>863</v>
      </c>
      <c r="C133" s="23" t="s">
        <v>166</v>
      </c>
      <c r="D133" s="23" t="s">
        <v>783</v>
      </c>
      <c r="E133" s="78">
        <v>0</v>
      </c>
      <c r="F133" s="78">
        <v>0</v>
      </c>
      <c r="G133" s="79"/>
    </row>
    <row r="134" spans="1:7" s="111" customFormat="1" ht="28.5">
      <c r="A134" s="23" t="s">
        <v>12</v>
      </c>
      <c r="B134" s="24" t="s">
        <v>864</v>
      </c>
      <c r="C134" s="23" t="s">
        <v>166</v>
      </c>
      <c r="D134" s="23" t="s">
        <v>783</v>
      </c>
      <c r="E134" s="78">
        <v>0</v>
      </c>
      <c r="F134" s="78">
        <v>0</v>
      </c>
      <c r="G134" s="79"/>
    </row>
    <row r="135" spans="1:7" s="111" customFormat="1" ht="15">
      <c r="A135" s="23" t="s">
        <v>24</v>
      </c>
      <c r="B135" s="27" t="s">
        <v>782</v>
      </c>
      <c r="C135" s="23" t="s">
        <v>166</v>
      </c>
      <c r="D135" s="26" t="s">
        <v>183</v>
      </c>
      <c r="E135" s="78">
        <v>0</v>
      </c>
      <c r="F135" s="78">
        <v>0</v>
      </c>
      <c r="G135" s="79"/>
    </row>
    <row r="136" spans="1:7" s="111" customFormat="1" ht="15">
      <c r="A136" s="23" t="s">
        <v>25</v>
      </c>
      <c r="B136" s="27" t="s">
        <v>184</v>
      </c>
      <c r="C136" s="23" t="s">
        <v>166</v>
      </c>
      <c r="D136" s="26" t="s">
        <v>197</v>
      </c>
      <c r="E136" s="78">
        <v>0</v>
      </c>
      <c r="F136" s="78">
        <v>0</v>
      </c>
      <c r="G136" s="79"/>
    </row>
    <row r="137" spans="1:7" s="111" customFormat="1" ht="18.75" customHeight="1">
      <c r="A137" s="141" t="s">
        <v>35</v>
      </c>
      <c r="B137" s="128" t="s">
        <v>778</v>
      </c>
      <c r="C137" s="127" t="s">
        <v>166</v>
      </c>
      <c r="D137" s="127" t="s">
        <v>779</v>
      </c>
      <c r="E137" s="112"/>
      <c r="F137" s="112"/>
      <c r="G137" s="46"/>
    </row>
    <row r="138" spans="1:7" s="111" customFormat="1" ht="18.75" customHeight="1">
      <c r="A138" s="141" t="s">
        <v>37</v>
      </c>
      <c r="B138" s="128" t="s">
        <v>780</v>
      </c>
      <c r="C138" s="127" t="s">
        <v>166</v>
      </c>
      <c r="D138" s="127" t="s">
        <v>781</v>
      </c>
      <c r="E138" s="112"/>
      <c r="F138" s="112"/>
      <c r="G138" s="46"/>
    </row>
    <row r="139" spans="1:7" s="16" customFormat="1"/>
    <row r="140" spans="1:7" s="111" customFormat="1" ht="30">
      <c r="A140" s="197" t="s">
        <v>1021</v>
      </c>
      <c r="B140" s="145" t="s">
        <v>962</v>
      </c>
      <c r="C140" s="606"/>
      <c r="D140" s="607"/>
      <c r="E140" s="607"/>
      <c r="F140" s="607"/>
      <c r="G140" s="608"/>
    </row>
    <row r="141" spans="1:7" s="111" customFormat="1" ht="18.75" customHeight="1">
      <c r="A141" s="23" t="s">
        <v>22</v>
      </c>
      <c r="B141" s="24" t="s">
        <v>861</v>
      </c>
      <c r="C141" s="23" t="s">
        <v>166</v>
      </c>
      <c r="D141" s="23" t="s">
        <v>862</v>
      </c>
      <c r="E141" s="78">
        <v>0</v>
      </c>
      <c r="F141" s="78">
        <v>0</v>
      </c>
      <c r="G141" s="79"/>
    </row>
    <row r="142" spans="1:7" s="111" customFormat="1" ht="15">
      <c r="A142" s="23" t="s">
        <v>10</v>
      </c>
      <c r="B142" s="24" t="s">
        <v>863</v>
      </c>
      <c r="C142" s="23" t="s">
        <v>166</v>
      </c>
      <c r="D142" s="23" t="s">
        <v>783</v>
      </c>
      <c r="E142" s="78">
        <v>0</v>
      </c>
      <c r="F142" s="78">
        <v>0</v>
      </c>
      <c r="G142" s="79"/>
    </row>
    <row r="143" spans="1:7" s="111" customFormat="1" ht="28.5">
      <c r="A143" s="23" t="s">
        <v>12</v>
      </c>
      <c r="B143" s="24" t="s">
        <v>864</v>
      </c>
      <c r="C143" s="23" t="s">
        <v>166</v>
      </c>
      <c r="D143" s="23" t="s">
        <v>783</v>
      </c>
      <c r="E143" s="78">
        <v>0</v>
      </c>
      <c r="F143" s="78">
        <v>0</v>
      </c>
      <c r="G143" s="79"/>
    </row>
    <row r="144" spans="1:7" s="111" customFormat="1" ht="15">
      <c r="A144" s="23" t="s">
        <v>24</v>
      </c>
      <c r="B144" s="27" t="s">
        <v>782</v>
      </c>
      <c r="C144" s="23" t="s">
        <v>166</v>
      </c>
      <c r="D144" s="26" t="s">
        <v>183</v>
      </c>
      <c r="E144" s="78">
        <v>0</v>
      </c>
      <c r="F144" s="78">
        <v>0</v>
      </c>
      <c r="G144" s="79"/>
    </row>
    <row r="145" spans="1:7" s="111" customFormat="1" ht="15">
      <c r="A145" s="23" t="s">
        <v>25</v>
      </c>
      <c r="B145" s="27" t="s">
        <v>184</v>
      </c>
      <c r="C145" s="23" t="s">
        <v>166</v>
      </c>
      <c r="D145" s="26" t="s">
        <v>197</v>
      </c>
      <c r="E145" s="78">
        <v>0</v>
      </c>
      <c r="F145" s="78">
        <v>0</v>
      </c>
      <c r="G145" s="79"/>
    </row>
    <row r="146" spans="1:7" s="111" customFormat="1" ht="18.75" customHeight="1">
      <c r="A146" s="141" t="s">
        <v>35</v>
      </c>
      <c r="B146" s="128" t="s">
        <v>778</v>
      </c>
      <c r="C146" s="127" t="s">
        <v>166</v>
      </c>
      <c r="D146" s="127" t="s">
        <v>779</v>
      </c>
      <c r="E146" s="112"/>
      <c r="F146" s="112"/>
      <c r="G146" s="46"/>
    </row>
    <row r="147" spans="1:7" s="111" customFormat="1" ht="18.75" customHeight="1">
      <c r="A147" s="141" t="s">
        <v>37</v>
      </c>
      <c r="B147" s="128" t="s">
        <v>780</v>
      </c>
      <c r="C147" s="127" t="s">
        <v>166</v>
      </c>
      <c r="D147" s="127" t="s">
        <v>781</v>
      </c>
      <c r="E147" s="112"/>
      <c r="F147" s="112"/>
      <c r="G147" s="46"/>
    </row>
    <row r="148" spans="1:7" s="16" customFormat="1"/>
    <row r="149" spans="1:7" s="111" customFormat="1" ht="30">
      <c r="A149" s="197" t="s">
        <v>1022</v>
      </c>
      <c r="B149" s="145" t="s">
        <v>963</v>
      </c>
      <c r="C149" s="606"/>
      <c r="D149" s="607"/>
      <c r="E149" s="607"/>
      <c r="F149" s="607"/>
      <c r="G149" s="608"/>
    </row>
    <row r="150" spans="1:7" s="111" customFormat="1" ht="18.75" customHeight="1">
      <c r="A150" s="23" t="s">
        <v>22</v>
      </c>
      <c r="B150" s="24" t="s">
        <v>861</v>
      </c>
      <c r="C150" s="23" t="s">
        <v>166</v>
      </c>
      <c r="D150" s="23" t="s">
        <v>862</v>
      </c>
      <c r="E150" s="78">
        <v>0</v>
      </c>
      <c r="F150" s="78">
        <v>0</v>
      </c>
      <c r="G150" s="79"/>
    </row>
    <row r="151" spans="1:7" s="111" customFormat="1" ht="15">
      <c r="A151" s="23" t="s">
        <v>10</v>
      </c>
      <c r="B151" s="24" t="s">
        <v>863</v>
      </c>
      <c r="C151" s="23" t="s">
        <v>166</v>
      </c>
      <c r="D151" s="23" t="s">
        <v>783</v>
      </c>
      <c r="E151" s="78">
        <v>0</v>
      </c>
      <c r="F151" s="78">
        <v>0</v>
      </c>
      <c r="G151" s="79"/>
    </row>
    <row r="152" spans="1:7" s="111" customFormat="1" ht="28.5">
      <c r="A152" s="23" t="s">
        <v>12</v>
      </c>
      <c r="B152" s="24" t="s">
        <v>864</v>
      </c>
      <c r="C152" s="23" t="s">
        <v>166</v>
      </c>
      <c r="D152" s="23" t="s">
        <v>783</v>
      </c>
      <c r="E152" s="78">
        <v>0</v>
      </c>
      <c r="F152" s="78">
        <v>0</v>
      </c>
      <c r="G152" s="79"/>
    </row>
    <row r="153" spans="1:7" s="111" customFormat="1" ht="15">
      <c r="A153" s="23" t="s">
        <v>24</v>
      </c>
      <c r="B153" s="27" t="s">
        <v>782</v>
      </c>
      <c r="C153" s="23" t="s">
        <v>166</v>
      </c>
      <c r="D153" s="26" t="s">
        <v>183</v>
      </c>
      <c r="E153" s="78">
        <v>0</v>
      </c>
      <c r="F153" s="78">
        <v>0</v>
      </c>
      <c r="G153" s="79"/>
    </row>
    <row r="154" spans="1:7" s="111" customFormat="1" ht="15">
      <c r="A154" s="23" t="s">
        <v>25</v>
      </c>
      <c r="B154" s="27" t="s">
        <v>184</v>
      </c>
      <c r="C154" s="23" t="s">
        <v>166</v>
      </c>
      <c r="D154" s="26" t="s">
        <v>197</v>
      </c>
      <c r="E154" s="78">
        <v>0</v>
      </c>
      <c r="F154" s="78">
        <v>0</v>
      </c>
      <c r="G154" s="79"/>
    </row>
    <row r="155" spans="1:7" s="111" customFormat="1" ht="18.75" customHeight="1">
      <c r="A155" s="141" t="s">
        <v>35</v>
      </c>
      <c r="B155" s="128" t="s">
        <v>778</v>
      </c>
      <c r="C155" s="127" t="s">
        <v>166</v>
      </c>
      <c r="D155" s="127" t="s">
        <v>779</v>
      </c>
      <c r="E155" s="112"/>
      <c r="F155" s="112"/>
      <c r="G155" s="46"/>
    </row>
    <row r="156" spans="1:7" s="111" customFormat="1" ht="18.75" customHeight="1">
      <c r="A156" s="141" t="s">
        <v>37</v>
      </c>
      <c r="B156" s="128" t="s">
        <v>780</v>
      </c>
      <c r="C156" s="127" t="s">
        <v>166</v>
      </c>
      <c r="D156" s="127" t="s">
        <v>781</v>
      </c>
      <c r="E156" s="112"/>
      <c r="F156" s="112"/>
      <c r="G156" s="46"/>
    </row>
    <row r="157" spans="1:7" s="16" customFormat="1"/>
    <row r="158" spans="1:7" s="111" customFormat="1" ht="15">
      <c r="A158" s="197" t="s">
        <v>1060</v>
      </c>
      <c r="B158" s="145" t="s">
        <v>504</v>
      </c>
      <c r="C158" s="606"/>
      <c r="D158" s="607"/>
      <c r="E158" s="607"/>
      <c r="F158" s="607"/>
      <c r="G158" s="608"/>
    </row>
    <row r="159" spans="1:7" s="111" customFormat="1" ht="18.75" customHeight="1">
      <c r="A159" s="23" t="s">
        <v>22</v>
      </c>
      <c r="B159" s="24" t="s">
        <v>1063</v>
      </c>
      <c r="C159" s="23" t="s">
        <v>166</v>
      </c>
      <c r="D159" s="23" t="s">
        <v>783</v>
      </c>
      <c r="E159" s="78">
        <v>0</v>
      </c>
      <c r="F159" s="78">
        <v>0</v>
      </c>
      <c r="G159" s="79"/>
    </row>
    <row r="160" spans="1:7" s="111" customFormat="1" ht="15">
      <c r="A160" s="23" t="s">
        <v>10</v>
      </c>
      <c r="B160" s="27" t="s">
        <v>782</v>
      </c>
      <c r="C160" s="23" t="s">
        <v>166</v>
      </c>
      <c r="D160" s="26" t="s">
        <v>183</v>
      </c>
      <c r="E160" s="78">
        <v>0</v>
      </c>
      <c r="F160" s="78">
        <v>0</v>
      </c>
      <c r="G160" s="79"/>
    </row>
    <row r="161" spans="1:7" s="111" customFormat="1" ht="15">
      <c r="A161" s="23" t="s">
        <v>12</v>
      </c>
      <c r="B161" s="27" t="s">
        <v>184</v>
      </c>
      <c r="C161" s="23" t="s">
        <v>166</v>
      </c>
      <c r="D161" s="26" t="s">
        <v>197</v>
      </c>
      <c r="E161" s="78">
        <v>0</v>
      </c>
      <c r="F161" s="78">
        <v>0</v>
      </c>
      <c r="G161" s="79"/>
    </row>
    <row r="162" spans="1:7" s="111" customFormat="1" ht="18.75" customHeight="1">
      <c r="A162" s="141" t="s">
        <v>24</v>
      </c>
      <c r="B162" s="128" t="s">
        <v>778</v>
      </c>
      <c r="C162" s="127" t="s">
        <v>166</v>
      </c>
      <c r="D162" s="127" t="s">
        <v>779</v>
      </c>
      <c r="E162" s="112"/>
      <c r="F162" s="112"/>
      <c r="G162" s="46"/>
    </row>
    <row r="163" spans="1:7" s="111" customFormat="1" ht="18.75" customHeight="1">
      <c r="A163" s="141" t="s">
        <v>25</v>
      </c>
      <c r="B163" s="128" t="s">
        <v>780</v>
      </c>
      <c r="C163" s="127" t="s">
        <v>166</v>
      </c>
      <c r="D163" s="127" t="s">
        <v>781</v>
      </c>
      <c r="E163" s="112"/>
      <c r="F163" s="112"/>
      <c r="G163" s="46"/>
    </row>
    <row r="164" spans="1:7" s="16" customFormat="1"/>
    <row r="165" spans="1:7" s="111" customFormat="1" ht="15">
      <c r="A165" s="197" t="s">
        <v>1061</v>
      </c>
      <c r="B165" s="145" t="s">
        <v>519</v>
      </c>
      <c r="C165" s="606"/>
      <c r="D165" s="607"/>
      <c r="E165" s="607"/>
      <c r="F165" s="607"/>
      <c r="G165" s="608"/>
    </row>
    <row r="166" spans="1:7" s="111" customFormat="1" ht="18.75" customHeight="1">
      <c r="A166" s="23" t="s">
        <v>22</v>
      </c>
      <c r="B166" s="24" t="s">
        <v>1063</v>
      </c>
      <c r="C166" s="23" t="s">
        <v>166</v>
      </c>
      <c r="D166" s="23" t="s">
        <v>783</v>
      </c>
      <c r="E166" s="78">
        <v>0</v>
      </c>
      <c r="F166" s="78">
        <v>0</v>
      </c>
      <c r="G166" s="79"/>
    </row>
    <row r="167" spans="1:7" s="111" customFormat="1" ht="15">
      <c r="A167" s="23" t="s">
        <v>10</v>
      </c>
      <c r="B167" s="27" t="s">
        <v>782</v>
      </c>
      <c r="C167" s="23" t="s">
        <v>166</v>
      </c>
      <c r="D167" s="26" t="s">
        <v>183</v>
      </c>
      <c r="E167" s="78">
        <v>0</v>
      </c>
      <c r="F167" s="78">
        <v>0</v>
      </c>
      <c r="G167" s="79"/>
    </row>
    <row r="168" spans="1:7" s="111" customFormat="1" ht="15">
      <c r="A168" s="23" t="s">
        <v>12</v>
      </c>
      <c r="B168" s="27" t="s">
        <v>184</v>
      </c>
      <c r="C168" s="23" t="s">
        <v>166</v>
      </c>
      <c r="D168" s="26" t="s">
        <v>197</v>
      </c>
      <c r="E168" s="78">
        <v>0</v>
      </c>
      <c r="F168" s="78">
        <v>0</v>
      </c>
      <c r="G168" s="79"/>
    </row>
    <row r="169" spans="1:7" s="111" customFormat="1" ht="18.75" customHeight="1">
      <c r="A169" s="141" t="s">
        <v>24</v>
      </c>
      <c r="B169" s="128" t="s">
        <v>778</v>
      </c>
      <c r="C169" s="127" t="s">
        <v>166</v>
      </c>
      <c r="D169" s="127" t="s">
        <v>779</v>
      </c>
      <c r="E169" s="112"/>
      <c r="F169" s="112"/>
      <c r="G169" s="46"/>
    </row>
    <row r="170" spans="1:7" s="111" customFormat="1" ht="18.75" customHeight="1">
      <c r="A170" s="141" t="s">
        <v>25</v>
      </c>
      <c r="B170" s="128" t="s">
        <v>780</v>
      </c>
      <c r="C170" s="127" t="s">
        <v>166</v>
      </c>
      <c r="D170" s="127" t="s">
        <v>781</v>
      </c>
      <c r="E170" s="112"/>
      <c r="F170" s="112"/>
      <c r="G170" s="46"/>
    </row>
    <row r="171" spans="1:7" s="16" customFormat="1"/>
    <row r="172" spans="1:7" s="111" customFormat="1" ht="15">
      <c r="A172" s="197" t="s">
        <v>1062</v>
      </c>
      <c r="B172" s="145" t="s">
        <v>521</v>
      </c>
      <c r="C172" s="606"/>
      <c r="D172" s="607"/>
      <c r="E172" s="607"/>
      <c r="F172" s="607"/>
      <c r="G172" s="608"/>
    </row>
    <row r="173" spans="1:7" s="111" customFormat="1" ht="18.75" customHeight="1">
      <c r="A173" s="23" t="s">
        <v>22</v>
      </c>
      <c r="B173" s="24" t="s">
        <v>1063</v>
      </c>
      <c r="C173" s="23" t="s">
        <v>166</v>
      </c>
      <c r="D173" s="23" t="s">
        <v>783</v>
      </c>
      <c r="E173" s="78">
        <v>0</v>
      </c>
      <c r="F173" s="78">
        <v>0</v>
      </c>
      <c r="G173" s="79"/>
    </row>
    <row r="174" spans="1:7" s="111" customFormat="1" ht="15">
      <c r="A174" s="23" t="s">
        <v>10</v>
      </c>
      <c r="B174" s="27" t="s">
        <v>782</v>
      </c>
      <c r="C174" s="23" t="s">
        <v>166</v>
      </c>
      <c r="D174" s="26" t="s">
        <v>183</v>
      </c>
      <c r="E174" s="78">
        <v>0</v>
      </c>
      <c r="F174" s="78">
        <v>0</v>
      </c>
      <c r="G174" s="79"/>
    </row>
    <row r="175" spans="1:7" s="111" customFormat="1" ht="15">
      <c r="A175" s="23" t="s">
        <v>12</v>
      </c>
      <c r="B175" s="27" t="s">
        <v>184</v>
      </c>
      <c r="C175" s="23" t="s">
        <v>166</v>
      </c>
      <c r="D175" s="26" t="s">
        <v>197</v>
      </c>
      <c r="E175" s="78">
        <v>0</v>
      </c>
      <c r="F175" s="78">
        <v>0</v>
      </c>
      <c r="G175" s="79"/>
    </row>
    <row r="176" spans="1:7" s="111" customFormat="1" ht="18.75" customHeight="1">
      <c r="A176" s="141" t="s">
        <v>24</v>
      </c>
      <c r="B176" s="128" t="s">
        <v>778</v>
      </c>
      <c r="C176" s="127" t="s">
        <v>166</v>
      </c>
      <c r="D176" s="127" t="s">
        <v>779</v>
      </c>
      <c r="E176" s="112"/>
      <c r="F176" s="112"/>
      <c r="G176" s="46"/>
    </row>
    <row r="177" spans="1:8" s="111" customFormat="1" ht="18.75" customHeight="1">
      <c r="A177" s="141" t="s">
        <v>25</v>
      </c>
      <c r="B177" s="128" t="s">
        <v>780</v>
      </c>
      <c r="C177" s="127" t="s">
        <v>166</v>
      </c>
      <c r="D177" s="127" t="s">
        <v>781</v>
      </c>
      <c r="E177" s="112"/>
      <c r="F177" s="112"/>
      <c r="G177" s="46"/>
    </row>
    <row r="178" spans="1:8" s="29" customFormat="1" ht="26.25">
      <c r="A178" s="660" t="s">
        <v>1658</v>
      </c>
      <c r="B178" s="660"/>
      <c r="C178" s="660"/>
      <c r="D178" s="660"/>
      <c r="E178" s="660"/>
      <c r="F178" s="660"/>
      <c r="G178" s="660"/>
    </row>
    <row r="179" spans="1:8" s="111" customFormat="1" ht="15">
      <c r="A179" s="197" t="s">
        <v>1023</v>
      </c>
      <c r="B179" s="102" t="s">
        <v>880</v>
      </c>
      <c r="C179" s="606"/>
      <c r="D179" s="607"/>
      <c r="E179" s="607"/>
      <c r="F179" s="607"/>
      <c r="G179" s="608"/>
    </row>
    <row r="180" spans="1:8" s="154" customFormat="1" ht="16.5" customHeight="1">
      <c r="A180" s="23" t="s">
        <v>1024</v>
      </c>
      <c r="B180" s="32" t="s">
        <v>739</v>
      </c>
      <c r="C180" s="653"/>
      <c r="D180" s="654"/>
      <c r="E180" s="654"/>
      <c r="F180" s="151"/>
      <c r="G180" s="152"/>
      <c r="H180" s="153"/>
    </row>
    <row r="181" spans="1:8" s="154" customFormat="1">
      <c r="A181" s="23" t="s">
        <v>22</v>
      </c>
      <c r="B181" s="27" t="s">
        <v>275</v>
      </c>
      <c r="C181" s="155"/>
      <c r="D181" s="156"/>
      <c r="E181" s="121"/>
      <c r="F181" s="121"/>
      <c r="G181" s="157"/>
      <c r="H181" s="153"/>
    </row>
    <row r="182" spans="1:8" s="154" customFormat="1">
      <c r="A182" s="23" t="s">
        <v>10</v>
      </c>
      <c r="B182" s="27" t="s">
        <v>276</v>
      </c>
      <c r="C182" s="158"/>
      <c r="D182" s="26" t="s">
        <v>277</v>
      </c>
      <c r="E182" s="454"/>
      <c r="F182" s="78"/>
      <c r="G182" s="157"/>
      <c r="H182" s="153"/>
    </row>
    <row r="183" spans="1:8" s="154" customFormat="1">
      <c r="A183" s="23" t="s">
        <v>12</v>
      </c>
      <c r="B183" s="27" t="s">
        <v>743</v>
      </c>
      <c r="C183" s="26" t="s">
        <v>166</v>
      </c>
      <c r="D183" s="26" t="s">
        <v>1631</v>
      </c>
      <c r="E183" s="455"/>
      <c r="F183" s="78"/>
      <c r="G183" s="157"/>
      <c r="H183" s="153"/>
    </row>
    <row r="184" spans="1:8" s="154" customFormat="1">
      <c r="A184" s="23" t="s">
        <v>24</v>
      </c>
      <c r="B184" s="27" t="s">
        <v>278</v>
      </c>
      <c r="C184" s="26" t="s">
        <v>166</v>
      </c>
      <c r="D184" s="26" t="s">
        <v>279</v>
      </c>
      <c r="E184" s="455"/>
      <c r="F184" s="78"/>
      <c r="G184" s="157"/>
      <c r="H184" s="153"/>
    </row>
    <row r="185" spans="1:8" s="154" customFormat="1">
      <c r="A185" s="23" t="s">
        <v>25</v>
      </c>
      <c r="B185" s="27" t="s">
        <v>877</v>
      </c>
      <c r="C185" s="26" t="s">
        <v>878</v>
      </c>
      <c r="D185" s="26" t="s">
        <v>279</v>
      </c>
      <c r="E185" s="455"/>
      <c r="F185" s="78"/>
      <c r="G185" s="157"/>
      <c r="H185" s="153"/>
    </row>
    <row r="186" spans="1:8" s="154" customFormat="1">
      <c r="A186" s="23" t="s">
        <v>35</v>
      </c>
      <c r="B186" s="27" t="s">
        <v>308</v>
      </c>
      <c r="C186" s="26" t="s">
        <v>166</v>
      </c>
      <c r="D186" s="26" t="s">
        <v>312</v>
      </c>
      <c r="E186" s="455"/>
      <c r="F186" s="78"/>
      <c r="G186" s="157"/>
      <c r="H186" s="153"/>
    </row>
    <row r="187" spans="1:8" s="154" customFormat="1">
      <c r="A187" s="23" t="s">
        <v>37</v>
      </c>
      <c r="B187" s="27" t="s">
        <v>776</v>
      </c>
      <c r="C187" s="26"/>
      <c r="D187" s="26" t="s">
        <v>777</v>
      </c>
      <c r="E187" s="455"/>
      <c r="F187" s="78"/>
      <c r="G187" s="157"/>
      <c r="H187" s="153"/>
    </row>
    <row r="188" spans="1:8" s="154" customFormat="1">
      <c r="A188" s="23" t="s">
        <v>39</v>
      </c>
      <c r="B188" s="27" t="s">
        <v>879</v>
      </c>
      <c r="C188" s="26"/>
      <c r="D188" s="26"/>
      <c r="E188" s="455"/>
      <c r="F188" s="78"/>
      <c r="G188" s="157"/>
      <c r="H188" s="153"/>
    </row>
    <row r="189" spans="1:8" s="154" customFormat="1" ht="28.5">
      <c r="A189" s="23" t="s">
        <v>41</v>
      </c>
      <c r="B189" s="27" t="s">
        <v>740</v>
      </c>
      <c r="C189" s="26" t="s">
        <v>166</v>
      </c>
      <c r="D189" s="26" t="s">
        <v>23</v>
      </c>
      <c r="E189" s="455"/>
      <c r="F189" s="78"/>
      <c r="G189" s="157"/>
      <c r="H189" s="153"/>
    </row>
    <row r="190" spans="1:8" s="154" customFormat="1">
      <c r="A190" s="23" t="s">
        <v>69</v>
      </c>
      <c r="B190" s="27" t="s">
        <v>281</v>
      </c>
      <c r="C190" s="26" t="s">
        <v>280</v>
      </c>
      <c r="D190" s="26" t="s">
        <v>190</v>
      </c>
      <c r="E190" s="455"/>
      <c r="F190" s="78"/>
      <c r="G190" s="157"/>
      <c r="H190" s="153"/>
    </row>
    <row r="191" spans="1:8" s="154" customFormat="1" ht="28.5">
      <c r="A191" s="23" t="s">
        <v>283</v>
      </c>
      <c r="B191" s="27" t="s">
        <v>741</v>
      </c>
      <c r="C191" s="26" t="s">
        <v>166</v>
      </c>
      <c r="D191" s="26" t="s">
        <v>23</v>
      </c>
      <c r="E191" s="455"/>
      <c r="F191" s="78"/>
      <c r="G191" s="157"/>
      <c r="H191" s="153"/>
    </row>
    <row r="192" spans="1:8" s="154" customFormat="1">
      <c r="A192" s="23" t="s">
        <v>284</v>
      </c>
      <c r="B192" s="27" t="s">
        <v>282</v>
      </c>
      <c r="C192" s="26" t="s">
        <v>280</v>
      </c>
      <c r="D192" s="26" t="s">
        <v>190</v>
      </c>
      <c r="E192" s="455"/>
      <c r="F192" s="78"/>
      <c r="G192" s="157"/>
      <c r="H192" s="153"/>
    </row>
    <row r="193" spans="1:8" s="154" customFormat="1" ht="28.5">
      <c r="A193" s="23" t="s">
        <v>286</v>
      </c>
      <c r="B193" s="27" t="s">
        <v>742</v>
      </c>
      <c r="C193" s="26" t="s">
        <v>166</v>
      </c>
      <c r="D193" s="26" t="s">
        <v>23</v>
      </c>
      <c r="E193" s="455"/>
      <c r="F193" s="78"/>
      <c r="G193" s="157"/>
      <c r="H193" s="153"/>
    </row>
    <row r="194" spans="1:8" s="154" customFormat="1">
      <c r="A194" s="23" t="s">
        <v>288</v>
      </c>
      <c r="B194" s="27" t="s">
        <v>285</v>
      </c>
      <c r="C194" s="26" t="s">
        <v>280</v>
      </c>
      <c r="D194" s="26" t="s">
        <v>190</v>
      </c>
      <c r="E194" s="455"/>
      <c r="F194" s="78"/>
      <c r="G194" s="157"/>
      <c r="H194" s="153"/>
    </row>
    <row r="195" spans="1:8" s="154" customFormat="1">
      <c r="A195" s="23" t="s">
        <v>290</v>
      </c>
      <c r="B195" s="27" t="s">
        <v>289</v>
      </c>
      <c r="C195" s="26" t="s">
        <v>280</v>
      </c>
      <c r="D195" s="26" t="s">
        <v>58</v>
      </c>
      <c r="E195" s="455"/>
      <c r="F195" s="78"/>
      <c r="G195" s="157"/>
      <c r="H195" s="153"/>
    </row>
    <row r="196" spans="1:8" s="154" customFormat="1">
      <c r="A196" s="23" t="s">
        <v>292</v>
      </c>
      <c r="B196" s="27" t="s">
        <v>295</v>
      </c>
      <c r="C196" s="26"/>
      <c r="D196" s="26" t="s">
        <v>58</v>
      </c>
      <c r="E196" s="455"/>
      <c r="F196" s="78"/>
      <c r="G196" s="157"/>
      <c r="H196" s="153"/>
    </row>
    <row r="197" spans="1:8" ht="15">
      <c r="A197" s="112" t="s">
        <v>293</v>
      </c>
      <c r="B197" s="114" t="s">
        <v>1628</v>
      </c>
      <c r="C197" s="115" t="s">
        <v>166</v>
      </c>
      <c r="D197" s="115" t="s">
        <v>34</v>
      </c>
      <c r="E197" s="112">
        <f>IFERROR((E186*860/10)+(E189*E190/1000)+(E191*E192/1000)+(E193*E194/1000),0)</f>
        <v>0</v>
      </c>
      <c r="F197" s="112">
        <f>IFERROR((F186*860/10)+(F189*F190/1000)+(F191*F192/1000)+(F193*F194/1000),0)</f>
        <v>0</v>
      </c>
      <c r="G197" s="79"/>
    </row>
    <row r="198" spans="1:8" ht="15">
      <c r="A198" s="112" t="s">
        <v>294</v>
      </c>
      <c r="B198" s="114" t="s">
        <v>297</v>
      </c>
      <c r="C198" s="115" t="s">
        <v>166</v>
      </c>
      <c r="D198" s="115" t="s">
        <v>277</v>
      </c>
      <c r="E198" s="112">
        <f>IFERROR(E183/E184,0)</f>
        <v>0</v>
      </c>
      <c r="F198" s="112">
        <f>IFERROR(F183/F184,0)</f>
        <v>0</v>
      </c>
      <c r="G198" s="79"/>
    </row>
    <row r="199" spans="1:8" ht="15">
      <c r="A199" s="112" t="s">
        <v>296</v>
      </c>
      <c r="B199" s="114" t="s">
        <v>299</v>
      </c>
      <c r="C199" s="115" t="s">
        <v>166</v>
      </c>
      <c r="D199" s="115" t="s">
        <v>190</v>
      </c>
      <c r="E199" s="112">
        <f>IFERROR((E197*10^6)/(E183*1000),0)</f>
        <v>0</v>
      </c>
      <c r="F199" s="112">
        <f>IFERROR((F197*10^6)/(F183*1000),0)</f>
        <v>0</v>
      </c>
      <c r="G199" s="79"/>
    </row>
    <row r="200" spans="1:8" ht="15">
      <c r="A200" s="112" t="s">
        <v>298</v>
      </c>
      <c r="B200" s="114" t="s">
        <v>744</v>
      </c>
      <c r="C200" s="115" t="s">
        <v>166</v>
      </c>
      <c r="D200" s="115" t="s">
        <v>58</v>
      </c>
      <c r="E200" s="146">
        <f>IFERROR(((E186*860/10)/E197),0)</f>
        <v>0</v>
      </c>
      <c r="F200" s="146">
        <f>IFERROR(((F186*860/10)/F197),0)</f>
        <v>0</v>
      </c>
      <c r="G200" s="79"/>
    </row>
    <row r="201" spans="1:8" ht="15">
      <c r="A201" s="112" t="s">
        <v>300</v>
      </c>
      <c r="B201" s="114" t="s">
        <v>745</v>
      </c>
      <c r="C201" s="115" t="s">
        <v>166</v>
      </c>
      <c r="D201" s="115" t="s">
        <v>58</v>
      </c>
      <c r="E201" s="146">
        <f>IFERROR((((E189*E190/1000)+(E191*E192/1000)+(E193*E194/1000))/E197),0)</f>
        <v>0</v>
      </c>
      <c r="F201" s="146">
        <f t="shared" ref="F201" si="0">IFERROR((((F189*F190/1000)+(F191*F192/1000)+(F193*F194/1000))/F197),0)</f>
        <v>0</v>
      </c>
      <c r="G201" s="46"/>
    </row>
    <row r="202" spans="1:8" s="29" customFormat="1">
      <c r="A202" s="16"/>
      <c r="B202" s="16"/>
      <c r="C202" s="16"/>
      <c r="D202" s="16"/>
      <c r="E202" s="16"/>
      <c r="F202" s="16"/>
      <c r="G202" s="113"/>
    </row>
    <row r="203" spans="1:8" s="154" customFormat="1" ht="16.5" customHeight="1">
      <c r="A203" s="23" t="s">
        <v>1025</v>
      </c>
      <c r="B203" s="32" t="s">
        <v>881</v>
      </c>
      <c r="C203" s="653"/>
      <c r="D203" s="654"/>
      <c r="E203" s="654"/>
      <c r="F203" s="151"/>
      <c r="G203" s="152"/>
      <c r="H203" s="153"/>
    </row>
    <row r="204" spans="1:8" s="154" customFormat="1">
      <c r="A204" s="23" t="s">
        <v>22</v>
      </c>
      <c r="B204" s="27" t="s">
        <v>275</v>
      </c>
      <c r="C204" s="155"/>
      <c r="D204" s="156"/>
      <c r="E204" s="121"/>
      <c r="F204" s="121"/>
      <c r="G204" s="157"/>
      <c r="H204" s="153"/>
    </row>
    <row r="205" spans="1:8" s="154" customFormat="1">
      <c r="A205" s="23" t="s">
        <v>10</v>
      </c>
      <c r="B205" s="27" t="s">
        <v>276</v>
      </c>
      <c r="C205" s="158"/>
      <c r="D205" s="26" t="s">
        <v>277</v>
      </c>
      <c r="E205" s="455"/>
      <c r="F205" s="78"/>
      <c r="G205" s="157"/>
      <c r="H205" s="153"/>
    </row>
    <row r="206" spans="1:8" s="154" customFormat="1">
      <c r="A206" s="23" t="s">
        <v>12</v>
      </c>
      <c r="B206" s="27" t="s">
        <v>743</v>
      </c>
      <c r="C206" s="26" t="s">
        <v>166</v>
      </c>
      <c r="D206" s="430" t="s">
        <v>1631</v>
      </c>
      <c r="E206" s="455"/>
      <c r="F206" s="78"/>
      <c r="G206" s="157"/>
      <c r="H206" s="153"/>
    </row>
    <row r="207" spans="1:8" s="154" customFormat="1">
      <c r="A207" s="23" t="s">
        <v>24</v>
      </c>
      <c r="B207" s="27" t="s">
        <v>278</v>
      </c>
      <c r="C207" s="26" t="s">
        <v>166</v>
      </c>
      <c r="D207" s="26" t="s">
        <v>279</v>
      </c>
      <c r="E207" s="455"/>
      <c r="F207" s="78"/>
      <c r="G207" s="157"/>
      <c r="H207" s="153"/>
    </row>
    <row r="208" spans="1:8" s="154" customFormat="1">
      <c r="A208" s="23" t="s">
        <v>25</v>
      </c>
      <c r="B208" s="27" t="s">
        <v>877</v>
      </c>
      <c r="C208" s="26" t="s">
        <v>878</v>
      </c>
      <c r="D208" s="26" t="s">
        <v>279</v>
      </c>
      <c r="E208" s="455"/>
      <c r="F208" s="78"/>
      <c r="G208" s="157"/>
      <c r="H208" s="153"/>
    </row>
    <row r="209" spans="1:8" s="154" customFormat="1">
      <c r="A209" s="23" t="s">
        <v>35</v>
      </c>
      <c r="B209" s="27" t="s">
        <v>308</v>
      </c>
      <c r="C209" s="26" t="s">
        <v>166</v>
      </c>
      <c r="D209" s="26" t="s">
        <v>312</v>
      </c>
      <c r="E209" s="455"/>
      <c r="F209" s="78"/>
      <c r="G209" s="157"/>
      <c r="H209" s="153"/>
    </row>
    <row r="210" spans="1:8" s="154" customFormat="1">
      <c r="A210" s="23" t="s">
        <v>37</v>
      </c>
      <c r="B210" s="27" t="s">
        <v>776</v>
      </c>
      <c r="C210" s="26"/>
      <c r="D210" s="26" t="s">
        <v>777</v>
      </c>
      <c r="E210" s="455"/>
      <c r="F210" s="78"/>
      <c r="G210" s="157"/>
      <c r="H210" s="153"/>
    </row>
    <row r="211" spans="1:8" s="154" customFormat="1">
      <c r="A211" s="23" t="s">
        <v>39</v>
      </c>
      <c r="B211" s="27" t="s">
        <v>879</v>
      </c>
      <c r="C211" s="26"/>
      <c r="D211" s="26"/>
      <c r="E211" s="455"/>
      <c r="F211" s="78"/>
      <c r="G211" s="157"/>
      <c r="H211" s="153"/>
    </row>
    <row r="212" spans="1:8" s="154" customFormat="1" ht="28.5">
      <c r="A212" s="23" t="s">
        <v>41</v>
      </c>
      <c r="B212" s="27" t="s">
        <v>740</v>
      </c>
      <c r="C212" s="26" t="s">
        <v>166</v>
      </c>
      <c r="D212" s="26" t="s">
        <v>23</v>
      </c>
      <c r="E212" s="455"/>
      <c r="F212" s="78"/>
      <c r="G212" s="157"/>
      <c r="H212" s="153"/>
    </row>
    <row r="213" spans="1:8" s="154" customFormat="1">
      <c r="A213" s="23" t="s">
        <v>69</v>
      </c>
      <c r="B213" s="27" t="s">
        <v>281</v>
      </c>
      <c r="C213" s="26" t="s">
        <v>280</v>
      </c>
      <c r="D213" s="26" t="s">
        <v>190</v>
      </c>
      <c r="E213" s="455"/>
      <c r="F213" s="78"/>
      <c r="G213" s="157"/>
      <c r="H213" s="153"/>
    </row>
    <row r="214" spans="1:8" s="154" customFormat="1" ht="28.5">
      <c r="A214" s="23" t="s">
        <v>283</v>
      </c>
      <c r="B214" s="27" t="s">
        <v>741</v>
      </c>
      <c r="C214" s="26" t="s">
        <v>166</v>
      </c>
      <c r="D214" s="26" t="s">
        <v>23</v>
      </c>
      <c r="E214" s="455"/>
      <c r="F214" s="78"/>
      <c r="G214" s="157"/>
      <c r="H214" s="153"/>
    </row>
    <row r="215" spans="1:8" s="154" customFormat="1">
      <c r="A215" s="23" t="s">
        <v>284</v>
      </c>
      <c r="B215" s="27" t="s">
        <v>282</v>
      </c>
      <c r="C215" s="26" t="s">
        <v>280</v>
      </c>
      <c r="D215" s="26" t="s">
        <v>190</v>
      </c>
      <c r="E215" s="455"/>
      <c r="F215" s="78"/>
      <c r="G215" s="157"/>
      <c r="H215" s="153"/>
    </row>
    <row r="216" spans="1:8" s="154" customFormat="1" ht="28.5">
      <c r="A216" s="23" t="s">
        <v>286</v>
      </c>
      <c r="B216" s="27" t="s">
        <v>742</v>
      </c>
      <c r="C216" s="26" t="s">
        <v>166</v>
      </c>
      <c r="D216" s="26" t="s">
        <v>23</v>
      </c>
      <c r="E216" s="455"/>
      <c r="F216" s="78"/>
      <c r="G216" s="157"/>
      <c r="H216" s="153"/>
    </row>
    <row r="217" spans="1:8" s="154" customFormat="1">
      <c r="A217" s="23" t="s">
        <v>288</v>
      </c>
      <c r="B217" s="27" t="s">
        <v>285</v>
      </c>
      <c r="C217" s="26" t="s">
        <v>280</v>
      </c>
      <c r="D217" s="26" t="s">
        <v>190</v>
      </c>
      <c r="E217" s="455"/>
      <c r="F217" s="78"/>
      <c r="G217" s="157"/>
      <c r="H217" s="153"/>
    </row>
    <row r="218" spans="1:8" s="154" customFormat="1">
      <c r="A218" s="23" t="s">
        <v>290</v>
      </c>
      <c r="B218" s="27" t="s">
        <v>289</v>
      </c>
      <c r="C218" s="26" t="s">
        <v>280</v>
      </c>
      <c r="D218" s="26" t="s">
        <v>58</v>
      </c>
      <c r="E218" s="455"/>
      <c r="F218" s="78"/>
      <c r="G218" s="157"/>
      <c r="H218" s="153"/>
    </row>
    <row r="219" spans="1:8" s="154" customFormat="1">
      <c r="A219" s="23" t="s">
        <v>292</v>
      </c>
      <c r="B219" s="27" t="s">
        <v>295</v>
      </c>
      <c r="C219" s="26"/>
      <c r="D219" s="26" t="s">
        <v>58</v>
      </c>
      <c r="E219" s="455"/>
      <c r="F219" s="78"/>
      <c r="G219" s="157"/>
      <c r="H219" s="153"/>
    </row>
    <row r="220" spans="1:8" ht="15">
      <c r="A220" s="112" t="s">
        <v>293</v>
      </c>
      <c r="B220" s="114" t="s">
        <v>1628</v>
      </c>
      <c r="C220" s="115" t="s">
        <v>166</v>
      </c>
      <c r="D220" s="115" t="s">
        <v>34</v>
      </c>
      <c r="E220" s="112">
        <f>IFERROR((E209*860/10)+(E212*E213/1000)+(E214*E215/1000)+(E216*E217/1000),0)</f>
        <v>0</v>
      </c>
      <c r="F220" s="112">
        <f>IFERROR((F209*860/10)+(F212*F213/1000)+(F214*F215/1000)+(F216*F217/1000),0)</f>
        <v>0</v>
      </c>
      <c r="G220" s="79"/>
    </row>
    <row r="221" spans="1:8" ht="15">
      <c r="A221" s="112" t="s">
        <v>294</v>
      </c>
      <c r="B221" s="114" t="s">
        <v>297</v>
      </c>
      <c r="C221" s="115" t="s">
        <v>166</v>
      </c>
      <c r="D221" s="115" t="s">
        <v>277</v>
      </c>
      <c r="E221" s="112">
        <f>IFERROR(E206/E207,0)</f>
        <v>0</v>
      </c>
      <c r="F221" s="112">
        <f>IFERROR(F206/F207,0)</f>
        <v>0</v>
      </c>
      <c r="G221" s="79"/>
    </row>
    <row r="222" spans="1:8" ht="15">
      <c r="A222" s="112" t="s">
        <v>296</v>
      </c>
      <c r="B222" s="114" t="s">
        <v>299</v>
      </c>
      <c r="C222" s="115" t="s">
        <v>166</v>
      </c>
      <c r="D222" s="115" t="s">
        <v>190</v>
      </c>
      <c r="E222" s="112">
        <f>IFERROR((E220*10^6)/(E206*1000),0)</f>
        <v>0</v>
      </c>
      <c r="F222" s="112">
        <f>IFERROR((F220*10^6)/(F206*1000),0)</f>
        <v>0</v>
      </c>
      <c r="G222" s="79"/>
    </row>
    <row r="223" spans="1:8" ht="15">
      <c r="A223" s="112" t="s">
        <v>298</v>
      </c>
      <c r="B223" s="114" t="s">
        <v>744</v>
      </c>
      <c r="C223" s="115" t="s">
        <v>166</v>
      </c>
      <c r="D223" s="115" t="s">
        <v>58</v>
      </c>
      <c r="E223" s="146">
        <f>IFERROR(((E209*860/10)/E220),0)</f>
        <v>0</v>
      </c>
      <c r="F223" s="146">
        <f>IFERROR(((F209*860/10)/F220),0)</f>
        <v>0</v>
      </c>
      <c r="G223" s="79"/>
    </row>
    <row r="224" spans="1:8" ht="15">
      <c r="A224" s="112" t="s">
        <v>300</v>
      </c>
      <c r="B224" s="114" t="s">
        <v>745</v>
      </c>
      <c r="C224" s="115" t="s">
        <v>166</v>
      </c>
      <c r="D224" s="115" t="s">
        <v>58</v>
      </c>
      <c r="E224" s="146">
        <f>IFERROR((((E212*E213/1000)+(E214*E215/1000)+(E216*E217/1000))/E220),0)</f>
        <v>0</v>
      </c>
      <c r="F224" s="146">
        <f t="shared" ref="F224" si="1">IFERROR((((F212*F213/1000)+(F214*F215/1000)+(F216*F217/1000))/F220),0)</f>
        <v>0</v>
      </c>
      <c r="G224" s="46"/>
    </row>
    <row r="225" spans="1:8" s="29" customFormat="1">
      <c r="A225" s="16"/>
      <c r="B225" s="16"/>
      <c r="C225" s="16"/>
      <c r="D225" s="16"/>
      <c r="E225" s="16"/>
      <c r="F225" s="16"/>
      <c r="G225" s="113"/>
    </row>
    <row r="226" spans="1:8" s="154" customFormat="1" ht="16.5" customHeight="1">
      <c r="A226" s="23" t="s">
        <v>1026</v>
      </c>
      <c r="B226" s="32" t="s">
        <v>882</v>
      </c>
      <c r="C226" s="653"/>
      <c r="D226" s="654"/>
      <c r="E226" s="654"/>
      <c r="F226" s="151"/>
      <c r="G226" s="152"/>
      <c r="H226" s="153"/>
    </row>
    <row r="227" spans="1:8" s="154" customFormat="1">
      <c r="A227" s="23" t="s">
        <v>22</v>
      </c>
      <c r="B227" s="27" t="s">
        <v>275</v>
      </c>
      <c r="C227" s="155"/>
      <c r="D227" s="156"/>
      <c r="E227" s="121"/>
      <c r="F227" s="121"/>
      <c r="G227" s="157"/>
      <c r="H227" s="153"/>
    </row>
    <row r="228" spans="1:8" s="154" customFormat="1">
      <c r="A228" s="23" t="s">
        <v>10</v>
      </c>
      <c r="B228" s="27" t="s">
        <v>276</v>
      </c>
      <c r="C228" s="158"/>
      <c r="D228" s="26" t="s">
        <v>277</v>
      </c>
      <c r="E228" s="455"/>
      <c r="F228" s="78"/>
      <c r="G228" s="157"/>
      <c r="H228" s="153"/>
    </row>
    <row r="229" spans="1:8" s="154" customFormat="1">
      <c r="A229" s="23" t="s">
        <v>12</v>
      </c>
      <c r="B229" s="27" t="s">
        <v>743</v>
      </c>
      <c r="C229" s="26" t="s">
        <v>166</v>
      </c>
      <c r="D229" s="430" t="s">
        <v>1631</v>
      </c>
      <c r="E229" s="455"/>
      <c r="F229" s="78"/>
      <c r="G229" s="157"/>
      <c r="H229" s="153"/>
    </row>
    <row r="230" spans="1:8" s="154" customFormat="1">
      <c r="A230" s="23" t="s">
        <v>24</v>
      </c>
      <c r="B230" s="27" t="s">
        <v>278</v>
      </c>
      <c r="C230" s="26" t="s">
        <v>166</v>
      </c>
      <c r="D230" s="26" t="s">
        <v>279</v>
      </c>
      <c r="E230" s="455"/>
      <c r="F230" s="78"/>
      <c r="G230" s="157"/>
      <c r="H230" s="153"/>
    </row>
    <row r="231" spans="1:8" s="154" customFormat="1">
      <c r="A231" s="23" t="s">
        <v>25</v>
      </c>
      <c r="B231" s="27" t="s">
        <v>877</v>
      </c>
      <c r="C231" s="26" t="s">
        <v>878</v>
      </c>
      <c r="D231" s="26" t="s">
        <v>279</v>
      </c>
      <c r="E231" s="455"/>
      <c r="F231" s="78"/>
      <c r="G231" s="157"/>
      <c r="H231" s="153"/>
    </row>
    <row r="232" spans="1:8" s="154" customFormat="1">
      <c r="A232" s="23" t="s">
        <v>35</v>
      </c>
      <c r="B232" s="27" t="s">
        <v>308</v>
      </c>
      <c r="C232" s="26" t="s">
        <v>166</v>
      </c>
      <c r="D232" s="26" t="s">
        <v>312</v>
      </c>
      <c r="E232" s="455"/>
      <c r="F232" s="78"/>
      <c r="G232" s="157"/>
      <c r="H232" s="153"/>
    </row>
    <row r="233" spans="1:8" s="154" customFormat="1">
      <c r="A233" s="23" t="s">
        <v>37</v>
      </c>
      <c r="B233" s="27" t="s">
        <v>776</v>
      </c>
      <c r="C233" s="26"/>
      <c r="D233" s="26" t="s">
        <v>777</v>
      </c>
      <c r="E233" s="455"/>
      <c r="F233" s="78"/>
      <c r="G233" s="157"/>
      <c r="H233" s="153"/>
    </row>
    <row r="234" spans="1:8" s="154" customFormat="1">
      <c r="A234" s="23" t="s">
        <v>39</v>
      </c>
      <c r="B234" s="27" t="s">
        <v>879</v>
      </c>
      <c r="C234" s="26"/>
      <c r="D234" s="26"/>
      <c r="E234" s="455"/>
      <c r="F234" s="78"/>
      <c r="G234" s="157"/>
      <c r="H234" s="153"/>
    </row>
    <row r="235" spans="1:8" s="154" customFormat="1" ht="28.5">
      <c r="A235" s="23" t="s">
        <v>41</v>
      </c>
      <c r="B235" s="27" t="s">
        <v>740</v>
      </c>
      <c r="C235" s="26" t="s">
        <v>166</v>
      </c>
      <c r="D235" s="26" t="s">
        <v>23</v>
      </c>
      <c r="E235" s="455"/>
      <c r="F235" s="78"/>
      <c r="G235" s="157"/>
      <c r="H235" s="153"/>
    </row>
    <row r="236" spans="1:8" s="154" customFormat="1">
      <c r="A236" s="23" t="s">
        <v>69</v>
      </c>
      <c r="B236" s="27" t="s">
        <v>281</v>
      </c>
      <c r="C236" s="26" t="s">
        <v>280</v>
      </c>
      <c r="D236" s="26" t="s">
        <v>190</v>
      </c>
      <c r="E236" s="455"/>
      <c r="F236" s="78"/>
      <c r="G236" s="157"/>
      <c r="H236" s="153"/>
    </row>
    <row r="237" spans="1:8" s="154" customFormat="1" ht="28.5">
      <c r="A237" s="23" t="s">
        <v>283</v>
      </c>
      <c r="B237" s="27" t="s">
        <v>741</v>
      </c>
      <c r="C237" s="26" t="s">
        <v>166</v>
      </c>
      <c r="D237" s="26" t="s">
        <v>23</v>
      </c>
      <c r="E237" s="455"/>
      <c r="F237" s="78"/>
      <c r="G237" s="157"/>
      <c r="H237" s="153"/>
    </row>
    <row r="238" spans="1:8" s="154" customFormat="1">
      <c r="A238" s="23" t="s">
        <v>284</v>
      </c>
      <c r="B238" s="27" t="s">
        <v>282</v>
      </c>
      <c r="C238" s="26" t="s">
        <v>280</v>
      </c>
      <c r="D238" s="26" t="s">
        <v>190</v>
      </c>
      <c r="E238" s="455"/>
      <c r="F238" s="78"/>
      <c r="G238" s="157"/>
      <c r="H238" s="153"/>
    </row>
    <row r="239" spans="1:8" s="154" customFormat="1" ht="28.5">
      <c r="A239" s="23" t="s">
        <v>286</v>
      </c>
      <c r="B239" s="27" t="s">
        <v>742</v>
      </c>
      <c r="C239" s="26" t="s">
        <v>166</v>
      </c>
      <c r="D239" s="26" t="s">
        <v>23</v>
      </c>
      <c r="E239" s="455"/>
      <c r="F239" s="78"/>
      <c r="G239" s="157"/>
      <c r="H239" s="153"/>
    </row>
    <row r="240" spans="1:8" s="154" customFormat="1">
      <c r="A240" s="23" t="s">
        <v>288</v>
      </c>
      <c r="B240" s="27" t="s">
        <v>285</v>
      </c>
      <c r="C240" s="26" t="s">
        <v>280</v>
      </c>
      <c r="D240" s="26" t="s">
        <v>190</v>
      </c>
      <c r="E240" s="455"/>
      <c r="F240" s="78"/>
      <c r="G240" s="157"/>
      <c r="H240" s="153"/>
    </row>
    <row r="241" spans="1:8" s="154" customFormat="1">
      <c r="A241" s="23" t="s">
        <v>290</v>
      </c>
      <c r="B241" s="27" t="s">
        <v>289</v>
      </c>
      <c r="C241" s="26" t="s">
        <v>280</v>
      </c>
      <c r="D241" s="26" t="s">
        <v>58</v>
      </c>
      <c r="E241" s="455"/>
      <c r="F241" s="78"/>
      <c r="G241" s="157"/>
      <c r="H241" s="153"/>
    </row>
    <row r="242" spans="1:8" s="154" customFormat="1">
      <c r="A242" s="23" t="s">
        <v>292</v>
      </c>
      <c r="B242" s="27" t="s">
        <v>295</v>
      </c>
      <c r="C242" s="26"/>
      <c r="D242" s="26" t="s">
        <v>58</v>
      </c>
      <c r="E242" s="455"/>
      <c r="F242" s="78"/>
      <c r="G242" s="157"/>
      <c r="H242" s="153"/>
    </row>
    <row r="243" spans="1:8" ht="15">
      <c r="A243" s="112" t="s">
        <v>293</v>
      </c>
      <c r="B243" s="114" t="s">
        <v>1628</v>
      </c>
      <c r="C243" s="115" t="s">
        <v>166</v>
      </c>
      <c r="D243" s="115" t="s">
        <v>34</v>
      </c>
      <c r="E243" s="112">
        <f>IFERROR((E232*860/10)+(E235*E236/1000)+(E237*E238/1000)+(E239*E240/1000),0)</f>
        <v>0</v>
      </c>
      <c r="F243" s="112">
        <f>IFERROR((F232*860/10)+(F235*F236/1000)+(F237*F238/1000)+(F239*F240/1000),0)</f>
        <v>0</v>
      </c>
      <c r="G243" s="79"/>
    </row>
    <row r="244" spans="1:8" ht="15">
      <c r="A244" s="112" t="s">
        <v>294</v>
      </c>
      <c r="B244" s="114" t="s">
        <v>297</v>
      </c>
      <c r="C244" s="115" t="s">
        <v>166</v>
      </c>
      <c r="D244" s="115" t="s">
        <v>277</v>
      </c>
      <c r="E244" s="112">
        <f>IFERROR(E229/E230,0)</f>
        <v>0</v>
      </c>
      <c r="F244" s="112">
        <f>IFERROR(F229/F230,0)</f>
        <v>0</v>
      </c>
      <c r="G244" s="79"/>
    </row>
    <row r="245" spans="1:8" ht="15">
      <c r="A245" s="112" t="s">
        <v>296</v>
      </c>
      <c r="B245" s="114" t="s">
        <v>299</v>
      </c>
      <c r="C245" s="115" t="s">
        <v>166</v>
      </c>
      <c r="D245" s="115" t="s">
        <v>190</v>
      </c>
      <c r="E245" s="112">
        <f>IFERROR((E243*10^6)/(E229*1000),0)</f>
        <v>0</v>
      </c>
      <c r="F245" s="112">
        <f>IFERROR((F243*10^6)/(F229*1000),0)</f>
        <v>0</v>
      </c>
      <c r="G245" s="79"/>
    </row>
    <row r="246" spans="1:8" ht="15">
      <c r="A246" s="112" t="s">
        <v>298</v>
      </c>
      <c r="B246" s="114" t="s">
        <v>744</v>
      </c>
      <c r="C246" s="115" t="s">
        <v>166</v>
      </c>
      <c r="D246" s="115" t="s">
        <v>58</v>
      </c>
      <c r="E246" s="146">
        <f>IFERROR(((E232*860/10)/E243),0)</f>
        <v>0</v>
      </c>
      <c r="F246" s="146">
        <f>IFERROR(((F232*860/10)/F243),0)</f>
        <v>0</v>
      </c>
      <c r="G246" s="79"/>
    </row>
    <row r="247" spans="1:8" ht="15">
      <c r="A247" s="112" t="s">
        <v>300</v>
      </c>
      <c r="B247" s="114" t="s">
        <v>745</v>
      </c>
      <c r="C247" s="115" t="s">
        <v>166</v>
      </c>
      <c r="D247" s="115" t="s">
        <v>58</v>
      </c>
      <c r="E247" s="146">
        <f>IFERROR((((E235*E236/1000)+(E237*E238/1000)+(E239*E240/1000))/E243),0)</f>
        <v>0</v>
      </c>
      <c r="F247" s="146">
        <f t="shared" ref="F247" si="2">IFERROR((((F235*F236/1000)+(F237*F238/1000)+(F239*F240/1000))/F243),0)</f>
        <v>0</v>
      </c>
      <c r="G247" s="46"/>
    </row>
    <row r="248" spans="1:8" s="29" customFormat="1">
      <c r="A248" s="16"/>
      <c r="B248" s="16"/>
      <c r="C248" s="16"/>
      <c r="D248" s="16"/>
      <c r="E248" s="16"/>
      <c r="F248" s="16"/>
      <c r="G248" s="113"/>
    </row>
    <row r="249" spans="1:8" s="154" customFormat="1" ht="16.5" customHeight="1">
      <c r="A249" s="23" t="s">
        <v>1027</v>
      </c>
      <c r="B249" s="32" t="s">
        <v>883</v>
      </c>
      <c r="C249" s="653"/>
      <c r="D249" s="654"/>
      <c r="E249" s="654"/>
      <c r="F249" s="151"/>
      <c r="G249" s="152"/>
      <c r="H249" s="153"/>
    </row>
    <row r="250" spans="1:8" s="154" customFormat="1">
      <c r="A250" s="23" t="s">
        <v>22</v>
      </c>
      <c r="B250" s="27" t="s">
        <v>275</v>
      </c>
      <c r="C250" s="155"/>
      <c r="D250" s="156"/>
      <c r="E250" s="121"/>
      <c r="F250" s="121"/>
      <c r="G250" s="157"/>
      <c r="H250" s="153"/>
    </row>
    <row r="251" spans="1:8" s="154" customFormat="1">
      <c r="A251" s="23" t="s">
        <v>10</v>
      </c>
      <c r="B251" s="27" t="s">
        <v>276</v>
      </c>
      <c r="C251" s="158"/>
      <c r="D251" s="26" t="s">
        <v>277</v>
      </c>
      <c r="E251" s="78"/>
      <c r="F251" s="78"/>
      <c r="G251" s="157"/>
      <c r="H251" s="153"/>
    </row>
    <row r="252" spans="1:8" s="154" customFormat="1">
      <c r="A252" s="23" t="s">
        <v>12</v>
      </c>
      <c r="B252" s="27" t="s">
        <v>743</v>
      </c>
      <c r="C252" s="26" t="s">
        <v>166</v>
      </c>
      <c r="D252" s="430" t="s">
        <v>1631</v>
      </c>
      <c r="E252" s="78"/>
      <c r="F252" s="78"/>
      <c r="G252" s="157"/>
      <c r="H252" s="153"/>
    </row>
    <row r="253" spans="1:8" s="154" customFormat="1">
      <c r="A253" s="23" t="s">
        <v>24</v>
      </c>
      <c r="B253" s="27" t="s">
        <v>278</v>
      </c>
      <c r="C253" s="26" t="s">
        <v>166</v>
      </c>
      <c r="D253" s="26" t="s">
        <v>279</v>
      </c>
      <c r="E253" s="78"/>
      <c r="F253" s="78"/>
      <c r="G253" s="157"/>
      <c r="H253" s="153"/>
    </row>
    <row r="254" spans="1:8" s="154" customFormat="1">
      <c r="A254" s="23" t="s">
        <v>25</v>
      </c>
      <c r="B254" s="27" t="s">
        <v>877</v>
      </c>
      <c r="C254" s="26" t="s">
        <v>878</v>
      </c>
      <c r="D254" s="26" t="s">
        <v>279</v>
      </c>
      <c r="E254" s="78"/>
      <c r="F254" s="78"/>
      <c r="G254" s="157"/>
      <c r="H254" s="153"/>
    </row>
    <row r="255" spans="1:8" s="154" customFormat="1">
      <c r="A255" s="23" t="s">
        <v>35</v>
      </c>
      <c r="B255" s="27" t="s">
        <v>308</v>
      </c>
      <c r="C255" s="26" t="s">
        <v>166</v>
      </c>
      <c r="D255" s="26" t="s">
        <v>312</v>
      </c>
      <c r="E255" s="78"/>
      <c r="F255" s="78"/>
      <c r="G255" s="157"/>
      <c r="H255" s="153"/>
    </row>
    <row r="256" spans="1:8" s="154" customFormat="1">
      <c r="A256" s="23" t="s">
        <v>37</v>
      </c>
      <c r="B256" s="27" t="s">
        <v>776</v>
      </c>
      <c r="C256" s="26"/>
      <c r="D256" s="26" t="s">
        <v>777</v>
      </c>
      <c r="E256" s="78"/>
      <c r="F256" s="78"/>
      <c r="G256" s="157"/>
      <c r="H256" s="153"/>
    </row>
    <row r="257" spans="1:8" s="154" customFormat="1">
      <c r="A257" s="23" t="s">
        <v>39</v>
      </c>
      <c r="B257" s="27" t="s">
        <v>879</v>
      </c>
      <c r="C257" s="26"/>
      <c r="D257" s="26"/>
      <c r="E257" s="78"/>
      <c r="F257" s="78"/>
      <c r="G257" s="157"/>
      <c r="H257" s="153"/>
    </row>
    <row r="258" spans="1:8" s="154" customFormat="1" ht="28.5">
      <c r="A258" s="23" t="s">
        <v>41</v>
      </c>
      <c r="B258" s="27" t="s">
        <v>740</v>
      </c>
      <c r="C258" s="26" t="s">
        <v>166</v>
      </c>
      <c r="D258" s="26" t="s">
        <v>23</v>
      </c>
      <c r="E258" s="78"/>
      <c r="F258" s="78"/>
      <c r="G258" s="157"/>
      <c r="H258" s="153"/>
    </row>
    <row r="259" spans="1:8" s="154" customFormat="1">
      <c r="A259" s="23" t="s">
        <v>69</v>
      </c>
      <c r="B259" s="27" t="s">
        <v>281</v>
      </c>
      <c r="C259" s="26" t="s">
        <v>280</v>
      </c>
      <c r="D259" s="26" t="s">
        <v>190</v>
      </c>
      <c r="E259" s="78"/>
      <c r="F259" s="78"/>
      <c r="G259" s="157"/>
      <c r="H259" s="153"/>
    </row>
    <row r="260" spans="1:8" s="154" customFormat="1" ht="28.5">
      <c r="A260" s="23" t="s">
        <v>283</v>
      </c>
      <c r="B260" s="27" t="s">
        <v>741</v>
      </c>
      <c r="C260" s="26" t="s">
        <v>166</v>
      </c>
      <c r="D260" s="26" t="s">
        <v>23</v>
      </c>
      <c r="E260" s="78"/>
      <c r="F260" s="78"/>
      <c r="G260" s="157"/>
      <c r="H260" s="153"/>
    </row>
    <row r="261" spans="1:8" s="154" customFormat="1">
      <c r="A261" s="23" t="s">
        <v>284</v>
      </c>
      <c r="B261" s="27" t="s">
        <v>282</v>
      </c>
      <c r="C261" s="26" t="s">
        <v>280</v>
      </c>
      <c r="D261" s="26" t="s">
        <v>190</v>
      </c>
      <c r="E261" s="78"/>
      <c r="F261" s="78"/>
      <c r="G261" s="157"/>
      <c r="H261" s="153"/>
    </row>
    <row r="262" spans="1:8" s="154" customFormat="1" ht="28.5">
      <c r="A262" s="23" t="s">
        <v>286</v>
      </c>
      <c r="B262" s="27" t="s">
        <v>742</v>
      </c>
      <c r="C262" s="26" t="s">
        <v>166</v>
      </c>
      <c r="D262" s="26" t="s">
        <v>23</v>
      </c>
      <c r="E262" s="78"/>
      <c r="F262" s="78"/>
      <c r="G262" s="157"/>
      <c r="H262" s="153"/>
    </row>
    <row r="263" spans="1:8" s="154" customFormat="1">
      <c r="A263" s="23" t="s">
        <v>288</v>
      </c>
      <c r="B263" s="27" t="s">
        <v>285</v>
      </c>
      <c r="C263" s="26" t="s">
        <v>280</v>
      </c>
      <c r="D263" s="26" t="s">
        <v>190</v>
      </c>
      <c r="E263" s="78"/>
      <c r="F263" s="78"/>
      <c r="G263" s="157"/>
      <c r="H263" s="153"/>
    </row>
    <row r="264" spans="1:8" s="154" customFormat="1">
      <c r="A264" s="23" t="s">
        <v>290</v>
      </c>
      <c r="B264" s="27" t="s">
        <v>289</v>
      </c>
      <c r="C264" s="26" t="s">
        <v>280</v>
      </c>
      <c r="D264" s="26" t="s">
        <v>58</v>
      </c>
      <c r="E264" s="78"/>
      <c r="F264" s="78"/>
      <c r="G264" s="157"/>
      <c r="H264" s="153"/>
    </row>
    <row r="265" spans="1:8" s="154" customFormat="1">
      <c r="A265" s="23" t="s">
        <v>292</v>
      </c>
      <c r="B265" s="27" t="s">
        <v>295</v>
      </c>
      <c r="C265" s="26"/>
      <c r="D265" s="26" t="s">
        <v>58</v>
      </c>
      <c r="E265" s="78"/>
      <c r="F265" s="78"/>
      <c r="G265" s="157"/>
      <c r="H265" s="153"/>
    </row>
    <row r="266" spans="1:8" ht="15">
      <c r="A266" s="112" t="s">
        <v>293</v>
      </c>
      <c r="B266" s="114" t="s">
        <v>1628</v>
      </c>
      <c r="C266" s="115" t="s">
        <v>166</v>
      </c>
      <c r="D266" s="115" t="s">
        <v>34</v>
      </c>
      <c r="E266" s="112">
        <f>IFERROR((E255*860/10)+(E258*E259/1000)+(E260*E261/1000)+(E262*E263/1000),0)</f>
        <v>0</v>
      </c>
      <c r="F266" s="112">
        <f>IFERROR((F255*860/10)+(F258*F259/1000)+(F260*F261/1000)+(F262*F263/1000),0)</f>
        <v>0</v>
      </c>
      <c r="G266" s="79"/>
    </row>
    <row r="267" spans="1:8" ht="15">
      <c r="A267" s="112" t="s">
        <v>294</v>
      </c>
      <c r="B267" s="114" t="s">
        <v>297</v>
      </c>
      <c r="C267" s="115" t="s">
        <v>166</v>
      </c>
      <c r="D267" s="115" t="s">
        <v>277</v>
      </c>
      <c r="E267" s="112">
        <f>IFERROR(E252/E253,0)</f>
        <v>0</v>
      </c>
      <c r="F267" s="112">
        <f>IFERROR(F252/F253,0)</f>
        <v>0</v>
      </c>
      <c r="G267" s="79"/>
    </row>
    <row r="268" spans="1:8" ht="15">
      <c r="A268" s="112" t="s">
        <v>296</v>
      </c>
      <c r="B268" s="114" t="s">
        <v>299</v>
      </c>
      <c r="C268" s="115" t="s">
        <v>166</v>
      </c>
      <c r="D268" s="115" t="s">
        <v>190</v>
      </c>
      <c r="E268" s="112">
        <f>IFERROR((E266*10^6)/(E252*1000),0)</f>
        <v>0</v>
      </c>
      <c r="F268" s="112">
        <f>IFERROR((F266*10^6)/(F252*1000),0)</f>
        <v>0</v>
      </c>
      <c r="G268" s="79"/>
    </row>
    <row r="269" spans="1:8" ht="15">
      <c r="A269" s="112" t="s">
        <v>298</v>
      </c>
      <c r="B269" s="114" t="s">
        <v>744</v>
      </c>
      <c r="C269" s="115" t="s">
        <v>166</v>
      </c>
      <c r="D269" s="115" t="s">
        <v>58</v>
      </c>
      <c r="E269" s="146">
        <f>IFERROR(((E255*860/10)/E266),0)</f>
        <v>0</v>
      </c>
      <c r="F269" s="146">
        <f>IFERROR(((F255*860/10)/F266),0)</f>
        <v>0</v>
      </c>
      <c r="G269" s="79"/>
    </row>
    <row r="270" spans="1:8" ht="15">
      <c r="A270" s="112" t="s">
        <v>300</v>
      </c>
      <c r="B270" s="114" t="s">
        <v>745</v>
      </c>
      <c r="C270" s="115" t="s">
        <v>166</v>
      </c>
      <c r="D270" s="115" t="s">
        <v>58</v>
      </c>
      <c r="E270" s="146">
        <f>IFERROR((((E258*E259/1000)+(E260*E261/1000)+(E262*E263/1000))/E266),0)</f>
        <v>0</v>
      </c>
      <c r="F270" s="146">
        <f t="shared" ref="F270" si="3">IFERROR((((F258*F259/1000)+(F260*F261/1000)+(F262*F263/1000))/F266),0)</f>
        <v>0</v>
      </c>
      <c r="G270" s="46"/>
    </row>
    <row r="271" spans="1:8" s="29" customFormat="1">
      <c r="A271" s="16"/>
      <c r="B271" s="16"/>
      <c r="C271" s="16"/>
      <c r="D271" s="16"/>
      <c r="E271" s="16"/>
      <c r="F271" s="16"/>
      <c r="G271" s="113"/>
    </row>
    <row r="272" spans="1:8" s="154" customFormat="1" ht="16.5" customHeight="1">
      <c r="A272" s="23" t="s">
        <v>1028</v>
      </c>
      <c r="B272" s="32" t="s">
        <v>884</v>
      </c>
      <c r="C272" s="653"/>
      <c r="D272" s="654"/>
      <c r="E272" s="654"/>
      <c r="F272" s="151"/>
      <c r="G272" s="152"/>
      <c r="H272" s="153"/>
    </row>
    <row r="273" spans="1:8" s="154" customFormat="1">
      <c r="A273" s="23" t="s">
        <v>22</v>
      </c>
      <c r="B273" s="27" t="s">
        <v>275</v>
      </c>
      <c r="C273" s="155"/>
      <c r="D273" s="156"/>
      <c r="E273" s="121"/>
      <c r="F273" s="121"/>
      <c r="G273" s="157"/>
      <c r="H273" s="153"/>
    </row>
    <row r="274" spans="1:8" s="154" customFormat="1">
      <c r="A274" s="23" t="s">
        <v>10</v>
      </c>
      <c r="B274" s="27" t="s">
        <v>276</v>
      </c>
      <c r="C274" s="158"/>
      <c r="D274" s="26" t="s">
        <v>277</v>
      </c>
      <c r="E274" s="78"/>
      <c r="F274" s="78"/>
      <c r="G274" s="157"/>
      <c r="H274" s="153"/>
    </row>
    <row r="275" spans="1:8" s="154" customFormat="1">
      <c r="A275" s="23" t="s">
        <v>12</v>
      </c>
      <c r="B275" s="27" t="s">
        <v>743</v>
      </c>
      <c r="C275" s="26" t="s">
        <v>166</v>
      </c>
      <c r="D275" s="430" t="s">
        <v>1631</v>
      </c>
      <c r="E275" s="78"/>
      <c r="F275" s="78"/>
      <c r="G275" s="157"/>
      <c r="H275" s="153"/>
    </row>
    <row r="276" spans="1:8" s="154" customFormat="1">
      <c r="A276" s="23" t="s">
        <v>24</v>
      </c>
      <c r="B276" s="27" t="s">
        <v>278</v>
      </c>
      <c r="C276" s="26" t="s">
        <v>166</v>
      </c>
      <c r="D276" s="26" t="s">
        <v>279</v>
      </c>
      <c r="E276" s="78"/>
      <c r="F276" s="78"/>
      <c r="G276" s="157"/>
      <c r="H276" s="153"/>
    </row>
    <row r="277" spans="1:8" s="154" customFormat="1">
      <c r="A277" s="23" t="s">
        <v>25</v>
      </c>
      <c r="B277" s="27" t="s">
        <v>877</v>
      </c>
      <c r="C277" s="26" t="s">
        <v>878</v>
      </c>
      <c r="D277" s="26" t="s">
        <v>279</v>
      </c>
      <c r="E277" s="78"/>
      <c r="F277" s="78"/>
      <c r="G277" s="157"/>
      <c r="H277" s="153"/>
    </row>
    <row r="278" spans="1:8" s="154" customFormat="1">
      <c r="A278" s="23" t="s">
        <v>35</v>
      </c>
      <c r="B278" s="27" t="s">
        <v>308</v>
      </c>
      <c r="C278" s="26" t="s">
        <v>166</v>
      </c>
      <c r="D278" s="26" t="s">
        <v>312</v>
      </c>
      <c r="E278" s="78"/>
      <c r="F278" s="78"/>
      <c r="G278" s="157"/>
      <c r="H278" s="153"/>
    </row>
    <row r="279" spans="1:8" s="154" customFormat="1">
      <c r="A279" s="23" t="s">
        <v>37</v>
      </c>
      <c r="B279" s="27" t="s">
        <v>776</v>
      </c>
      <c r="C279" s="26"/>
      <c r="D279" s="26" t="s">
        <v>777</v>
      </c>
      <c r="E279" s="78"/>
      <c r="F279" s="78"/>
      <c r="G279" s="157"/>
      <c r="H279" s="153"/>
    </row>
    <row r="280" spans="1:8" s="154" customFormat="1">
      <c r="A280" s="23" t="s">
        <v>39</v>
      </c>
      <c r="B280" s="27" t="s">
        <v>879</v>
      </c>
      <c r="C280" s="26"/>
      <c r="D280" s="26"/>
      <c r="E280" s="78"/>
      <c r="F280" s="78"/>
      <c r="G280" s="157"/>
      <c r="H280" s="153"/>
    </row>
    <row r="281" spans="1:8" s="154" customFormat="1" ht="28.5">
      <c r="A281" s="23" t="s">
        <v>41</v>
      </c>
      <c r="B281" s="27" t="s">
        <v>740</v>
      </c>
      <c r="C281" s="26" t="s">
        <v>166</v>
      </c>
      <c r="D281" s="26" t="s">
        <v>23</v>
      </c>
      <c r="E281" s="78"/>
      <c r="F281" s="78"/>
      <c r="G281" s="157"/>
      <c r="H281" s="153"/>
    </row>
    <row r="282" spans="1:8" s="154" customFormat="1">
      <c r="A282" s="23" t="s">
        <v>69</v>
      </c>
      <c r="B282" s="27" t="s">
        <v>281</v>
      </c>
      <c r="C282" s="26" t="s">
        <v>280</v>
      </c>
      <c r="D282" s="26" t="s">
        <v>190</v>
      </c>
      <c r="E282" s="78"/>
      <c r="F282" s="78"/>
      <c r="G282" s="157"/>
      <c r="H282" s="153"/>
    </row>
    <row r="283" spans="1:8" s="154" customFormat="1" ht="28.5">
      <c r="A283" s="23" t="s">
        <v>283</v>
      </c>
      <c r="B283" s="27" t="s">
        <v>741</v>
      </c>
      <c r="C283" s="26" t="s">
        <v>166</v>
      </c>
      <c r="D283" s="26" t="s">
        <v>23</v>
      </c>
      <c r="E283" s="78"/>
      <c r="F283" s="78"/>
      <c r="G283" s="157"/>
      <c r="H283" s="153"/>
    </row>
    <row r="284" spans="1:8" s="154" customFormat="1">
      <c r="A284" s="23" t="s">
        <v>284</v>
      </c>
      <c r="B284" s="27" t="s">
        <v>282</v>
      </c>
      <c r="C284" s="26" t="s">
        <v>280</v>
      </c>
      <c r="D284" s="26" t="s">
        <v>190</v>
      </c>
      <c r="E284" s="147"/>
      <c r="F284" s="147"/>
      <c r="G284" s="157"/>
      <c r="H284" s="153"/>
    </row>
    <row r="285" spans="1:8" s="154" customFormat="1" ht="28.5">
      <c r="A285" s="23" t="s">
        <v>286</v>
      </c>
      <c r="B285" s="27" t="s">
        <v>742</v>
      </c>
      <c r="C285" s="26" t="s">
        <v>166</v>
      </c>
      <c r="D285" s="26" t="s">
        <v>23</v>
      </c>
      <c r="E285" s="78"/>
      <c r="F285" s="78"/>
      <c r="G285" s="157"/>
      <c r="H285" s="153"/>
    </row>
    <row r="286" spans="1:8" s="154" customFormat="1">
      <c r="A286" s="23" t="s">
        <v>288</v>
      </c>
      <c r="B286" s="27" t="s">
        <v>285</v>
      </c>
      <c r="C286" s="26" t="s">
        <v>280</v>
      </c>
      <c r="D286" s="26" t="s">
        <v>190</v>
      </c>
      <c r="E286" s="78"/>
      <c r="F286" s="78"/>
      <c r="G286" s="157"/>
      <c r="H286" s="153"/>
    </row>
    <row r="287" spans="1:8" s="154" customFormat="1">
      <c r="A287" s="23" t="s">
        <v>290</v>
      </c>
      <c r="B287" s="27" t="s">
        <v>289</v>
      </c>
      <c r="C287" s="26" t="s">
        <v>280</v>
      </c>
      <c r="D287" s="26" t="s">
        <v>58</v>
      </c>
      <c r="E287" s="78"/>
      <c r="F287" s="78"/>
      <c r="G287" s="157"/>
      <c r="H287" s="153"/>
    </row>
    <row r="288" spans="1:8" s="154" customFormat="1">
      <c r="A288" s="23" t="s">
        <v>292</v>
      </c>
      <c r="B288" s="27" t="s">
        <v>295</v>
      </c>
      <c r="C288" s="26"/>
      <c r="D288" s="26" t="s">
        <v>58</v>
      </c>
      <c r="E288" s="78"/>
      <c r="F288" s="78"/>
      <c r="G288" s="157"/>
      <c r="H288" s="153"/>
    </row>
    <row r="289" spans="1:8" ht="15">
      <c r="A289" s="112" t="s">
        <v>293</v>
      </c>
      <c r="B289" s="114" t="s">
        <v>1628</v>
      </c>
      <c r="C289" s="115" t="s">
        <v>166</v>
      </c>
      <c r="D289" s="115" t="s">
        <v>34</v>
      </c>
      <c r="E289" s="112">
        <f>IFERROR((E278*860/10)+(E281*E282/1000)+(E283*E284/1000)+(E285*E286/1000),0)</f>
        <v>0</v>
      </c>
      <c r="F289" s="112">
        <f>IFERROR((F278*860/10)+(F281*F282/1000)+(F283*F284/1000)+(F285*F286/1000),0)</f>
        <v>0</v>
      </c>
      <c r="G289" s="79"/>
    </row>
    <row r="290" spans="1:8" ht="15">
      <c r="A290" s="112" t="s">
        <v>294</v>
      </c>
      <c r="B290" s="114" t="s">
        <v>297</v>
      </c>
      <c r="C290" s="115" t="s">
        <v>166</v>
      </c>
      <c r="D290" s="115" t="s">
        <v>277</v>
      </c>
      <c r="E290" s="112">
        <f>IFERROR(E275/E276,0)</f>
        <v>0</v>
      </c>
      <c r="F290" s="112">
        <f>IFERROR(F275/F276,0)</f>
        <v>0</v>
      </c>
      <c r="G290" s="79"/>
    </row>
    <row r="291" spans="1:8" ht="15">
      <c r="A291" s="112" t="s">
        <v>296</v>
      </c>
      <c r="B291" s="114" t="s">
        <v>299</v>
      </c>
      <c r="C291" s="115" t="s">
        <v>166</v>
      </c>
      <c r="D291" s="115" t="s">
        <v>190</v>
      </c>
      <c r="E291" s="112">
        <f>IFERROR((E289*10^6)/(E275*1000),0)</f>
        <v>0</v>
      </c>
      <c r="F291" s="112">
        <f>IFERROR((F289*10^6)/(F275*1000),0)</f>
        <v>0</v>
      </c>
      <c r="G291" s="79"/>
    </row>
    <row r="292" spans="1:8" ht="15">
      <c r="A292" s="112" t="s">
        <v>298</v>
      </c>
      <c r="B292" s="114" t="s">
        <v>744</v>
      </c>
      <c r="C292" s="115" t="s">
        <v>166</v>
      </c>
      <c r="D292" s="115" t="s">
        <v>58</v>
      </c>
      <c r="E292" s="146">
        <f>IFERROR(((E278*860/10)/E289),0)</f>
        <v>0</v>
      </c>
      <c r="F292" s="146">
        <f>IFERROR(((F278*860/10)/F289),0)</f>
        <v>0</v>
      </c>
      <c r="G292" s="79"/>
    </row>
    <row r="293" spans="1:8" ht="15">
      <c r="A293" s="112" t="s">
        <v>300</v>
      </c>
      <c r="B293" s="114" t="s">
        <v>745</v>
      </c>
      <c r="C293" s="115" t="s">
        <v>166</v>
      </c>
      <c r="D293" s="115" t="s">
        <v>58</v>
      </c>
      <c r="E293" s="146">
        <f>IFERROR((((E281*E282/1000)+(E283*E284/1000)+(E285*E286/1000))/E289),0)</f>
        <v>0</v>
      </c>
      <c r="F293" s="146">
        <f t="shared" ref="F293" si="4">IFERROR((((F281*F282/1000)+(F283*F284/1000)+(F285*F286/1000))/F289),0)</f>
        <v>0</v>
      </c>
      <c r="G293" s="46"/>
    </row>
    <row r="294" spans="1:8" s="29" customFormat="1">
      <c r="A294" s="16"/>
      <c r="B294" s="16"/>
      <c r="C294" s="16"/>
      <c r="D294" s="16"/>
      <c r="E294" s="16"/>
      <c r="F294" s="16"/>
      <c r="G294" s="113"/>
    </row>
    <row r="295" spans="1:8" s="111" customFormat="1" ht="15">
      <c r="A295" s="197" t="s">
        <v>1029</v>
      </c>
      <c r="B295" s="102" t="s">
        <v>908</v>
      </c>
      <c r="C295" s="606"/>
      <c r="D295" s="607"/>
      <c r="E295" s="607"/>
      <c r="F295" s="607"/>
      <c r="G295" s="608"/>
    </row>
    <row r="296" spans="1:8" s="154" customFormat="1" ht="16.5" customHeight="1">
      <c r="A296" s="23"/>
      <c r="B296" s="32" t="s">
        <v>909</v>
      </c>
      <c r="C296" s="653"/>
      <c r="D296" s="654"/>
      <c r="E296" s="654"/>
      <c r="F296" s="151"/>
      <c r="G296" s="152"/>
      <c r="H296" s="153"/>
    </row>
    <row r="297" spans="1:8" s="154" customFormat="1">
      <c r="A297" s="23" t="s">
        <v>22</v>
      </c>
      <c r="B297" s="27" t="s">
        <v>275</v>
      </c>
      <c r="C297" s="26"/>
      <c r="D297" s="26"/>
      <c r="E297" s="78"/>
      <c r="F297" s="78"/>
      <c r="G297" s="157"/>
      <c r="H297" s="153"/>
    </row>
    <row r="298" spans="1:8" s="154" customFormat="1">
      <c r="A298" s="23" t="s">
        <v>10</v>
      </c>
      <c r="B298" s="27" t="s">
        <v>276</v>
      </c>
      <c r="C298" s="26"/>
      <c r="D298" s="26" t="s">
        <v>885</v>
      </c>
      <c r="E298" s="455"/>
      <c r="F298" s="78"/>
      <c r="G298" s="157"/>
      <c r="H298" s="153"/>
    </row>
    <row r="299" spans="1:8" s="154" customFormat="1">
      <c r="A299" s="23" t="s">
        <v>12</v>
      </c>
      <c r="B299" s="27" t="s">
        <v>886</v>
      </c>
      <c r="C299" s="26"/>
      <c r="D299" s="26" t="s">
        <v>887</v>
      </c>
      <c r="E299" s="455"/>
      <c r="F299" s="78"/>
      <c r="G299" s="157"/>
      <c r="H299" s="153"/>
    </row>
    <row r="300" spans="1:8" s="154" customFormat="1">
      <c r="A300" s="23" t="s">
        <v>24</v>
      </c>
      <c r="B300" s="27" t="s">
        <v>888</v>
      </c>
      <c r="C300" s="26"/>
      <c r="D300" s="26" t="s">
        <v>889</v>
      </c>
      <c r="E300" s="455"/>
      <c r="F300" s="78"/>
      <c r="G300" s="157"/>
      <c r="H300" s="153"/>
    </row>
    <row r="301" spans="1:8" s="154" customFormat="1">
      <c r="A301" s="23" t="s">
        <v>25</v>
      </c>
      <c r="B301" s="27" t="s">
        <v>351</v>
      </c>
      <c r="C301" s="26"/>
      <c r="D301" s="26" t="s">
        <v>279</v>
      </c>
      <c r="E301" s="455"/>
      <c r="F301" s="78"/>
      <c r="G301" s="157"/>
      <c r="H301" s="153"/>
    </row>
    <row r="302" spans="1:8" s="154" customFormat="1">
      <c r="A302" s="23" t="s">
        <v>35</v>
      </c>
      <c r="B302" s="27" t="s">
        <v>890</v>
      </c>
      <c r="C302" s="26"/>
      <c r="D302" s="26" t="s">
        <v>891</v>
      </c>
      <c r="E302" s="455"/>
      <c r="F302" s="78"/>
      <c r="G302" s="157"/>
      <c r="H302" s="153"/>
    </row>
    <row r="303" spans="1:8" s="154" customFormat="1">
      <c r="A303" s="23" t="s">
        <v>37</v>
      </c>
      <c r="B303" s="27" t="s">
        <v>892</v>
      </c>
      <c r="C303" s="26"/>
      <c r="D303" s="26" t="s">
        <v>893</v>
      </c>
      <c r="E303" s="455"/>
      <c r="F303" s="78"/>
      <c r="G303" s="157"/>
      <c r="H303" s="153"/>
    </row>
    <row r="304" spans="1:8" s="154" customFormat="1">
      <c r="A304" s="23" t="s">
        <v>39</v>
      </c>
      <c r="B304" s="27" t="s">
        <v>894</v>
      </c>
      <c r="C304" s="26"/>
      <c r="D304" s="26" t="s">
        <v>183</v>
      </c>
      <c r="E304" s="455"/>
      <c r="F304" s="78"/>
      <c r="G304" s="157"/>
      <c r="H304" s="153"/>
    </row>
    <row r="305" spans="1:8" s="154" customFormat="1">
      <c r="A305" s="23" t="s">
        <v>41</v>
      </c>
      <c r="B305" s="27" t="s">
        <v>895</v>
      </c>
      <c r="C305" s="26"/>
      <c r="D305" s="26" t="s">
        <v>287</v>
      </c>
      <c r="E305" s="455"/>
      <c r="F305" s="78"/>
      <c r="G305" s="157"/>
      <c r="H305" s="153"/>
    </row>
    <row r="306" spans="1:8" s="154" customFormat="1">
      <c r="A306" s="23" t="s">
        <v>69</v>
      </c>
      <c r="B306" s="27" t="s">
        <v>896</v>
      </c>
      <c r="C306" s="26"/>
      <c r="D306" s="26" t="s">
        <v>287</v>
      </c>
      <c r="E306" s="455"/>
      <c r="F306" s="78"/>
      <c r="G306" s="157"/>
      <c r="H306" s="153"/>
    </row>
    <row r="307" spans="1:8" s="154" customFormat="1" ht="28.5">
      <c r="A307" s="23" t="s">
        <v>283</v>
      </c>
      <c r="B307" s="27" t="s">
        <v>897</v>
      </c>
      <c r="C307" s="26"/>
      <c r="D307" s="26" t="s">
        <v>287</v>
      </c>
      <c r="E307" s="455"/>
      <c r="F307" s="78"/>
      <c r="G307" s="157"/>
      <c r="H307" s="153"/>
    </row>
    <row r="308" spans="1:8" s="154" customFormat="1">
      <c r="A308" s="23" t="s">
        <v>284</v>
      </c>
      <c r="B308" s="27" t="s">
        <v>898</v>
      </c>
      <c r="C308" s="26"/>
      <c r="D308" s="26" t="s">
        <v>287</v>
      </c>
      <c r="E308" s="455"/>
      <c r="F308" s="78"/>
      <c r="G308" s="157"/>
      <c r="H308" s="153"/>
    </row>
    <row r="309" spans="1:8" s="154" customFormat="1" ht="28.5">
      <c r="A309" s="23" t="s">
        <v>286</v>
      </c>
      <c r="B309" s="27" t="s">
        <v>899</v>
      </c>
      <c r="C309" s="26"/>
      <c r="D309" s="26" t="s">
        <v>287</v>
      </c>
      <c r="E309" s="455"/>
      <c r="F309" s="78"/>
      <c r="G309" s="157"/>
      <c r="H309" s="153"/>
    </row>
    <row r="310" spans="1:8" s="154" customFormat="1">
      <c r="A310" s="23" t="s">
        <v>288</v>
      </c>
      <c r="B310" s="27" t="s">
        <v>900</v>
      </c>
      <c r="C310" s="26"/>
      <c r="D310" s="26" t="s">
        <v>287</v>
      </c>
      <c r="E310" s="455"/>
      <c r="F310" s="78"/>
      <c r="G310" s="157"/>
      <c r="H310" s="153"/>
    </row>
    <row r="311" spans="1:8" s="154" customFormat="1" ht="28.5">
      <c r="A311" s="23" t="s">
        <v>290</v>
      </c>
      <c r="B311" s="27" t="s">
        <v>901</v>
      </c>
      <c r="C311" s="26"/>
      <c r="D311" s="26" t="s">
        <v>287</v>
      </c>
      <c r="E311" s="455"/>
      <c r="F311" s="78"/>
      <c r="G311" s="157"/>
      <c r="H311" s="153"/>
    </row>
    <row r="312" spans="1:8" s="154" customFormat="1" ht="28.5">
      <c r="A312" s="23" t="s">
        <v>292</v>
      </c>
      <c r="B312" s="27" t="s">
        <v>902</v>
      </c>
      <c r="C312" s="26"/>
      <c r="D312" s="26" t="s">
        <v>287</v>
      </c>
      <c r="E312" s="455"/>
      <c r="F312" s="78"/>
      <c r="G312" s="157"/>
      <c r="H312" s="153"/>
    </row>
    <row r="313" spans="1:8" s="154" customFormat="1">
      <c r="A313" s="23" t="s">
        <v>293</v>
      </c>
      <c r="B313" s="27" t="s">
        <v>903</v>
      </c>
      <c r="C313" s="26"/>
      <c r="D313" s="26" t="s">
        <v>183</v>
      </c>
      <c r="E313" s="455"/>
      <c r="F313" s="78"/>
      <c r="G313" s="157"/>
      <c r="H313" s="153"/>
    </row>
    <row r="314" spans="1:8" s="154" customFormat="1">
      <c r="A314" s="23" t="s">
        <v>294</v>
      </c>
      <c r="B314" s="27" t="s">
        <v>904</v>
      </c>
      <c r="C314" s="26"/>
      <c r="D314" s="26" t="s">
        <v>183</v>
      </c>
      <c r="E314" s="455"/>
      <c r="F314" s="78"/>
      <c r="G314" s="157"/>
      <c r="H314" s="153"/>
    </row>
    <row r="315" spans="1:8" s="154" customFormat="1">
      <c r="A315" s="23" t="s">
        <v>296</v>
      </c>
      <c r="B315" s="27" t="s">
        <v>905</v>
      </c>
      <c r="C315" s="26"/>
      <c r="D315" s="26" t="s">
        <v>887</v>
      </c>
      <c r="E315" s="455"/>
      <c r="F315" s="78"/>
      <c r="G315" s="157"/>
      <c r="H315" s="153"/>
    </row>
    <row r="316" spans="1:8" ht="15">
      <c r="A316" s="112" t="s">
        <v>298</v>
      </c>
      <c r="B316" s="114" t="s">
        <v>906</v>
      </c>
      <c r="C316" s="115"/>
      <c r="D316" s="115" t="s">
        <v>885</v>
      </c>
      <c r="E316" s="112"/>
      <c r="F316" s="112"/>
      <c r="G316" s="79"/>
    </row>
    <row r="317" spans="1:8" ht="15">
      <c r="A317" s="112" t="s">
        <v>300</v>
      </c>
      <c r="B317" s="114" t="s">
        <v>907</v>
      </c>
      <c r="C317" s="115"/>
      <c r="D317" s="115" t="s">
        <v>889</v>
      </c>
      <c r="E317" s="112"/>
      <c r="F317" s="112"/>
      <c r="G317" s="79"/>
    </row>
    <row r="318" spans="1:8" s="29" customFormat="1">
      <c r="A318" s="16"/>
      <c r="B318" s="16"/>
      <c r="C318" s="16"/>
      <c r="D318" s="16"/>
      <c r="E318" s="16"/>
      <c r="F318" s="16"/>
      <c r="G318" s="113"/>
    </row>
    <row r="319" spans="1:8" s="111" customFormat="1" ht="15">
      <c r="A319" s="197" t="s">
        <v>27</v>
      </c>
      <c r="B319" s="102" t="s">
        <v>1030</v>
      </c>
      <c r="C319" s="606"/>
      <c r="D319" s="607"/>
      <c r="E319" s="607"/>
      <c r="F319" s="607"/>
      <c r="G319" s="608"/>
    </row>
    <row r="320" spans="1:8" ht="30">
      <c r="A320" s="19" t="s">
        <v>309</v>
      </c>
      <c r="B320" s="20" t="s">
        <v>310</v>
      </c>
      <c r="C320" s="609"/>
      <c r="D320" s="610"/>
      <c r="E320" s="610"/>
      <c r="F320" s="610"/>
      <c r="G320" s="611"/>
    </row>
    <row r="321" spans="1:7">
      <c r="A321" s="23" t="s">
        <v>22</v>
      </c>
      <c r="B321" s="27" t="s">
        <v>311</v>
      </c>
      <c r="C321" s="26" t="s">
        <v>166</v>
      </c>
      <c r="D321" s="23" t="s">
        <v>312</v>
      </c>
      <c r="E321" s="462">
        <v>0</v>
      </c>
      <c r="F321" s="462">
        <v>0</v>
      </c>
      <c r="G321" s="463"/>
    </row>
    <row r="322" spans="1:7">
      <c r="A322" s="23" t="s">
        <v>10</v>
      </c>
      <c r="B322" s="27" t="s">
        <v>313</v>
      </c>
      <c r="C322" s="26" t="s">
        <v>166</v>
      </c>
      <c r="D322" s="23" t="s">
        <v>312</v>
      </c>
      <c r="E322" s="462">
        <v>0</v>
      </c>
      <c r="F322" s="462">
        <v>0</v>
      </c>
      <c r="G322" s="463"/>
    </row>
    <row r="323" spans="1:7" ht="28.5">
      <c r="A323" s="23" t="s">
        <v>12</v>
      </c>
      <c r="B323" s="27" t="s">
        <v>314</v>
      </c>
      <c r="C323" s="26" t="s">
        <v>166</v>
      </c>
      <c r="D323" s="23" t="s">
        <v>312</v>
      </c>
      <c r="E323" s="462">
        <v>0</v>
      </c>
      <c r="F323" s="462">
        <v>0</v>
      </c>
      <c r="G323" s="463"/>
    </row>
    <row r="324" spans="1:7" ht="33" customHeight="1">
      <c r="A324" s="23" t="s">
        <v>24</v>
      </c>
      <c r="B324" s="27" t="s">
        <v>315</v>
      </c>
      <c r="C324" s="26" t="s">
        <v>166</v>
      </c>
      <c r="D324" s="23" t="s">
        <v>312</v>
      </c>
      <c r="E324" s="462">
        <v>0</v>
      </c>
      <c r="F324" s="462">
        <v>0</v>
      </c>
      <c r="G324" s="463"/>
    </row>
    <row r="325" spans="1:7" ht="28.5">
      <c r="A325" s="23" t="s">
        <v>25</v>
      </c>
      <c r="B325" s="27" t="s">
        <v>316</v>
      </c>
      <c r="C325" s="26" t="s">
        <v>166</v>
      </c>
      <c r="D325" s="23" t="s">
        <v>58</v>
      </c>
      <c r="E325" s="30"/>
      <c r="F325" s="30"/>
      <c r="G325" s="463"/>
    </row>
    <row r="326" spans="1:7" ht="28.5">
      <c r="A326" s="23" t="s">
        <v>35</v>
      </c>
      <c r="B326" s="27" t="s">
        <v>316</v>
      </c>
      <c r="C326" s="26" t="s">
        <v>166</v>
      </c>
      <c r="D326" s="23" t="s">
        <v>312</v>
      </c>
      <c r="E326" s="464">
        <v>0</v>
      </c>
      <c r="F326" s="464">
        <v>0</v>
      </c>
      <c r="G326" s="463"/>
    </row>
    <row r="327" spans="1:7" ht="28.5">
      <c r="A327" s="23" t="s">
        <v>37</v>
      </c>
      <c r="B327" s="27" t="s">
        <v>316</v>
      </c>
      <c r="C327" s="26" t="s">
        <v>166</v>
      </c>
      <c r="D327" s="23" t="s">
        <v>51</v>
      </c>
      <c r="E327" s="464">
        <v>0</v>
      </c>
      <c r="F327" s="464">
        <v>0</v>
      </c>
      <c r="G327" s="463"/>
    </row>
    <row r="328" spans="1:7" ht="28.5">
      <c r="A328" s="23" t="s">
        <v>39</v>
      </c>
      <c r="B328" s="27" t="s">
        <v>317</v>
      </c>
      <c r="C328" s="26" t="s">
        <v>166</v>
      </c>
      <c r="D328" s="23" t="s">
        <v>51</v>
      </c>
      <c r="E328" s="464">
        <v>0</v>
      </c>
      <c r="F328" s="464">
        <v>0</v>
      </c>
      <c r="G328" s="463"/>
    </row>
    <row r="329" spans="1:7" ht="42.75">
      <c r="A329" s="23" t="s">
        <v>41</v>
      </c>
      <c r="B329" s="27" t="s">
        <v>318</v>
      </c>
      <c r="C329" s="26" t="s">
        <v>166</v>
      </c>
      <c r="D329" s="23" t="s">
        <v>319</v>
      </c>
      <c r="E329" s="464">
        <v>0</v>
      </c>
      <c r="F329" s="464">
        <v>0</v>
      </c>
      <c r="G329" s="463"/>
    </row>
    <row r="330" spans="1:7" ht="16.5" customHeight="1">
      <c r="A330" s="23" t="s">
        <v>69</v>
      </c>
      <c r="B330" s="27" t="s">
        <v>320</v>
      </c>
      <c r="C330" s="26" t="s">
        <v>166</v>
      </c>
      <c r="D330" s="23" t="s">
        <v>319</v>
      </c>
      <c r="E330" s="464">
        <v>0</v>
      </c>
      <c r="F330" s="464">
        <v>0</v>
      </c>
      <c r="G330" s="463"/>
    </row>
    <row r="331" spans="1:7">
      <c r="A331" s="23" t="s">
        <v>283</v>
      </c>
      <c r="B331" s="27" t="s">
        <v>321</v>
      </c>
      <c r="C331" s="26" t="s">
        <v>166</v>
      </c>
      <c r="D331" s="23" t="s">
        <v>322</v>
      </c>
      <c r="E331" s="464">
        <v>0</v>
      </c>
      <c r="F331" s="464">
        <v>0</v>
      </c>
      <c r="G331" s="463"/>
    </row>
    <row r="332" spans="1:7">
      <c r="A332" s="23" t="s">
        <v>284</v>
      </c>
      <c r="B332" s="27" t="s">
        <v>323</v>
      </c>
      <c r="C332" s="26" t="s">
        <v>166</v>
      </c>
      <c r="D332" s="23" t="s">
        <v>324</v>
      </c>
      <c r="E332" s="464">
        <v>0</v>
      </c>
      <c r="F332" s="464">
        <v>0</v>
      </c>
      <c r="G332" s="463"/>
    </row>
    <row r="333" spans="1:7" ht="28.5">
      <c r="A333" s="23" t="s">
        <v>286</v>
      </c>
      <c r="B333" s="27" t="s">
        <v>325</v>
      </c>
      <c r="C333" s="26" t="s">
        <v>166</v>
      </c>
      <c r="D333" s="23" t="s">
        <v>326</v>
      </c>
      <c r="E333" s="30"/>
      <c r="F333" s="30"/>
      <c r="G333" s="463"/>
    </row>
    <row r="334" spans="1:7" ht="15">
      <c r="A334" s="112" t="s">
        <v>288</v>
      </c>
      <c r="B334" s="114" t="s">
        <v>327</v>
      </c>
      <c r="C334" s="115" t="s">
        <v>1173</v>
      </c>
      <c r="D334" s="115" t="s">
        <v>312</v>
      </c>
      <c r="E334" s="112">
        <f>E321+E322+E323</f>
        <v>0</v>
      </c>
      <c r="F334" s="112">
        <f t="shared" ref="F334" si="5">F321+F322+F323</f>
        <v>0</v>
      </c>
      <c r="G334" s="79"/>
    </row>
    <row r="335" spans="1:7" ht="34.5" customHeight="1">
      <c r="A335" s="112" t="s">
        <v>290</v>
      </c>
      <c r="B335" s="114" t="s">
        <v>328</v>
      </c>
      <c r="C335" s="115" t="s">
        <v>1174</v>
      </c>
      <c r="D335" s="115" t="s">
        <v>312</v>
      </c>
      <c r="E335" s="112">
        <f>E324+E334</f>
        <v>0</v>
      </c>
      <c r="F335" s="112">
        <f t="shared" ref="F335" si="6">F324+F334</f>
        <v>0</v>
      </c>
      <c r="G335" s="79"/>
    </row>
    <row r="336" spans="1:7" s="116" customFormat="1" ht="45">
      <c r="A336" s="112" t="s">
        <v>292</v>
      </c>
      <c r="B336" s="114" t="s">
        <v>329</v>
      </c>
      <c r="C336" s="115" t="s">
        <v>1175</v>
      </c>
      <c r="D336" s="115" t="s">
        <v>312</v>
      </c>
      <c r="E336" s="112">
        <f>IF((E321+E322+E323)&gt;E383,((E321+E322+E323)-E383),0)</f>
        <v>0</v>
      </c>
      <c r="F336" s="112">
        <f>IF((F321+F322+F323)&gt;F383,((F321+F322+F323)-F383),0)</f>
        <v>0</v>
      </c>
      <c r="G336" s="79"/>
    </row>
    <row r="337" spans="1:7" s="116" customFormat="1" ht="45">
      <c r="A337" s="112" t="s">
        <v>293</v>
      </c>
      <c r="B337" s="114" t="s">
        <v>330</v>
      </c>
      <c r="C337" s="115" t="s">
        <v>1176</v>
      </c>
      <c r="D337" s="115" t="s">
        <v>331</v>
      </c>
      <c r="E337" s="112">
        <f>IFERROR((E336*860/10),0)</f>
        <v>0</v>
      </c>
      <c r="F337" s="112">
        <f t="shared" ref="F337" si="7">IFERROR((F336*860/10),0)</f>
        <v>0</v>
      </c>
      <c r="G337" s="79"/>
    </row>
    <row r="338" spans="1:7" ht="45">
      <c r="A338" s="112" t="s">
        <v>294</v>
      </c>
      <c r="B338" s="114" t="s">
        <v>332</v>
      </c>
      <c r="C338" s="115" t="s">
        <v>1177</v>
      </c>
      <c r="D338" s="115" t="s">
        <v>331</v>
      </c>
      <c r="E338" s="112">
        <f>IFERROR((E333*E324/10),0)</f>
        <v>0</v>
      </c>
      <c r="F338" s="112">
        <f t="shared" ref="F338" si="8">IFERROR((F333*F324/10),0)</f>
        <v>0</v>
      </c>
      <c r="G338" s="79"/>
    </row>
    <row r="339" spans="1:7" s="240" customFormat="1" ht="30">
      <c r="A339" s="112" t="s">
        <v>296</v>
      </c>
      <c r="B339" s="114" t="s">
        <v>1212</v>
      </c>
      <c r="C339" s="115"/>
      <c r="D339" s="115" t="s">
        <v>1216</v>
      </c>
      <c r="E339" s="25"/>
      <c r="F339" s="112"/>
      <c r="G339" s="242"/>
    </row>
    <row r="340" spans="1:7" s="240" customFormat="1" ht="30">
      <c r="A340" s="112" t="s">
        <v>298</v>
      </c>
      <c r="B340" s="114" t="s">
        <v>1213</v>
      </c>
      <c r="C340" s="115"/>
      <c r="D340" s="115" t="s">
        <v>1216</v>
      </c>
      <c r="E340" s="25"/>
      <c r="F340" s="112"/>
      <c r="G340" s="242"/>
    </row>
    <row r="341" spans="1:7" s="240" customFormat="1" ht="30">
      <c r="A341" s="112" t="s">
        <v>300</v>
      </c>
      <c r="B341" s="114" t="s">
        <v>1214</v>
      </c>
      <c r="C341" s="115"/>
      <c r="D341" s="115" t="s">
        <v>1216</v>
      </c>
      <c r="E341" s="112">
        <f>E339-E340</f>
        <v>0</v>
      </c>
      <c r="F341" s="112"/>
      <c r="G341" s="242"/>
    </row>
    <row r="342" spans="1:7" s="240" customFormat="1" ht="30">
      <c r="A342" s="112" t="s">
        <v>991</v>
      </c>
      <c r="B342" s="114" t="s">
        <v>1215</v>
      </c>
      <c r="C342" s="115"/>
      <c r="D342" s="115" t="s">
        <v>1217</v>
      </c>
      <c r="E342" s="25"/>
      <c r="F342" s="112"/>
      <c r="G342" s="242"/>
    </row>
    <row r="343" spans="1:7">
      <c r="A343" s="612"/>
      <c r="B343" s="613"/>
      <c r="C343" s="613"/>
      <c r="D343" s="613"/>
      <c r="E343" s="613"/>
      <c r="F343" s="613"/>
      <c r="G343" s="613"/>
    </row>
    <row r="344" spans="1:7" ht="15">
      <c r="A344" s="19" t="s">
        <v>333</v>
      </c>
      <c r="B344" s="20" t="s">
        <v>334</v>
      </c>
      <c r="C344" s="609"/>
      <c r="D344" s="610"/>
      <c r="E344" s="610"/>
      <c r="F344" s="610"/>
      <c r="G344" s="611"/>
    </row>
    <row r="345" spans="1:7">
      <c r="A345" s="34" t="s">
        <v>335</v>
      </c>
      <c r="B345" s="35" t="s">
        <v>336</v>
      </c>
      <c r="C345" s="36"/>
      <c r="D345" s="612"/>
      <c r="E345" s="613"/>
      <c r="F345" s="613"/>
      <c r="G345" s="614"/>
    </row>
    <row r="346" spans="1:7" ht="33.75" customHeight="1">
      <c r="A346" s="23" t="s">
        <v>22</v>
      </c>
      <c r="B346" s="27" t="s">
        <v>337</v>
      </c>
      <c r="C346" s="603" t="s">
        <v>1643</v>
      </c>
      <c r="D346" s="614"/>
      <c r="E346" s="117" t="s">
        <v>153</v>
      </c>
      <c r="F346" s="117" t="s">
        <v>153</v>
      </c>
      <c r="G346" s="450"/>
    </row>
    <row r="347" spans="1:7">
      <c r="A347" s="23" t="s">
        <v>10</v>
      </c>
      <c r="B347" s="27" t="s">
        <v>339</v>
      </c>
      <c r="C347" s="26"/>
      <c r="D347" s="23" t="s">
        <v>51</v>
      </c>
      <c r="E347" s="464">
        <v>0</v>
      </c>
      <c r="F347" s="464">
        <v>0</v>
      </c>
      <c r="G347" s="450"/>
    </row>
    <row r="348" spans="1:7" ht="28.5">
      <c r="A348" s="23" t="s">
        <v>12</v>
      </c>
      <c r="B348" s="27" t="s">
        <v>340</v>
      </c>
      <c r="C348" s="26" t="s">
        <v>341</v>
      </c>
      <c r="D348" s="23" t="s">
        <v>342</v>
      </c>
      <c r="E348" s="464">
        <v>0</v>
      </c>
      <c r="F348" s="464">
        <v>0</v>
      </c>
      <c r="G348" s="450"/>
    </row>
    <row r="349" spans="1:7" ht="28.5">
      <c r="A349" s="23" t="s">
        <v>24</v>
      </c>
      <c r="B349" s="27" t="s">
        <v>343</v>
      </c>
      <c r="C349" s="26" t="s">
        <v>344</v>
      </c>
      <c r="D349" s="23" t="s">
        <v>345</v>
      </c>
      <c r="E349" s="464">
        <v>0</v>
      </c>
      <c r="F349" s="464">
        <v>0</v>
      </c>
      <c r="G349" s="450"/>
    </row>
    <row r="350" spans="1:7">
      <c r="A350" s="23" t="s">
        <v>25</v>
      </c>
      <c r="B350" s="24" t="s">
        <v>346</v>
      </c>
      <c r="C350" s="23" t="s">
        <v>166</v>
      </c>
      <c r="D350" s="23" t="s">
        <v>347</v>
      </c>
      <c r="E350" s="464">
        <v>0</v>
      </c>
      <c r="F350" s="464">
        <v>0</v>
      </c>
      <c r="G350" s="450"/>
    </row>
    <row r="351" spans="1:7">
      <c r="A351" s="23" t="s">
        <v>35</v>
      </c>
      <c r="B351" s="24" t="s">
        <v>348</v>
      </c>
      <c r="C351" s="23" t="s">
        <v>166</v>
      </c>
      <c r="D351" s="23" t="s">
        <v>58</v>
      </c>
      <c r="E351" s="464">
        <v>0</v>
      </c>
      <c r="F351" s="464">
        <v>0</v>
      </c>
      <c r="G351" s="450"/>
    </row>
    <row r="352" spans="1:7">
      <c r="A352" s="23" t="s">
        <v>37</v>
      </c>
      <c r="B352" s="24" t="s">
        <v>349</v>
      </c>
      <c r="C352" s="23" t="s">
        <v>166</v>
      </c>
      <c r="D352" s="23" t="s">
        <v>61</v>
      </c>
      <c r="E352" s="464">
        <v>0</v>
      </c>
      <c r="F352" s="464">
        <v>0</v>
      </c>
      <c r="G352" s="450"/>
    </row>
    <row r="353" spans="1:7">
      <c r="A353" s="23" t="s">
        <v>39</v>
      </c>
      <c r="B353" s="24" t="s">
        <v>350</v>
      </c>
      <c r="C353" s="23" t="s">
        <v>166</v>
      </c>
      <c r="D353" s="23" t="s">
        <v>61</v>
      </c>
      <c r="E353" s="464">
        <v>0</v>
      </c>
      <c r="F353" s="464">
        <v>0</v>
      </c>
      <c r="G353" s="450"/>
    </row>
    <row r="354" spans="1:7">
      <c r="A354" s="23" t="s">
        <v>41</v>
      </c>
      <c r="B354" s="27" t="s">
        <v>351</v>
      </c>
      <c r="C354" s="26" t="s">
        <v>166</v>
      </c>
      <c r="D354" s="23" t="s">
        <v>279</v>
      </c>
      <c r="E354" s="464">
        <v>0</v>
      </c>
      <c r="F354" s="464">
        <v>0</v>
      </c>
      <c r="G354" s="450"/>
    </row>
    <row r="355" spans="1:7">
      <c r="A355" s="612"/>
      <c r="B355" s="613"/>
      <c r="C355" s="613"/>
      <c r="D355" s="613"/>
      <c r="E355" s="613"/>
      <c r="F355" s="613"/>
      <c r="G355" s="614"/>
    </row>
    <row r="356" spans="1:7" ht="28.5">
      <c r="A356" s="34" t="s">
        <v>988</v>
      </c>
      <c r="B356" s="35" t="s">
        <v>1630</v>
      </c>
      <c r="C356" s="36"/>
      <c r="D356" s="612"/>
      <c r="E356" s="613"/>
      <c r="F356" s="613"/>
      <c r="G356" s="614"/>
    </row>
    <row r="357" spans="1:7" ht="33" customHeight="1">
      <c r="A357" s="23" t="s">
        <v>22</v>
      </c>
      <c r="B357" s="27" t="s">
        <v>337</v>
      </c>
      <c r="C357" s="603" t="s">
        <v>1643</v>
      </c>
      <c r="D357" s="614"/>
      <c r="E357" s="117" t="s">
        <v>153</v>
      </c>
      <c r="F357" s="117" t="s">
        <v>153</v>
      </c>
      <c r="G357" s="79"/>
    </row>
    <row r="358" spans="1:7">
      <c r="A358" s="23" t="s">
        <v>10</v>
      </c>
      <c r="B358" s="27" t="s">
        <v>952</v>
      </c>
      <c r="C358" s="26" t="s">
        <v>166</v>
      </c>
      <c r="D358" s="23"/>
      <c r="E358" s="464">
        <v>0</v>
      </c>
      <c r="F358" s="464">
        <v>0</v>
      </c>
      <c r="G358" s="450"/>
    </row>
    <row r="359" spans="1:7">
      <c r="A359" s="23" t="s">
        <v>12</v>
      </c>
      <c r="B359" s="27" t="s">
        <v>953</v>
      </c>
      <c r="C359" s="26" t="s">
        <v>166</v>
      </c>
      <c r="D359" s="23" t="s">
        <v>956</v>
      </c>
      <c r="E359" s="464">
        <v>0</v>
      </c>
      <c r="F359" s="464">
        <v>0</v>
      </c>
      <c r="G359" s="450"/>
    </row>
    <row r="360" spans="1:7">
      <c r="A360" s="23" t="s">
        <v>24</v>
      </c>
      <c r="B360" s="27" t="s">
        <v>954</v>
      </c>
      <c r="C360" s="26" t="s">
        <v>166</v>
      </c>
      <c r="D360" s="23" t="s">
        <v>51</v>
      </c>
      <c r="E360" s="464">
        <v>0</v>
      </c>
      <c r="F360" s="464">
        <v>0</v>
      </c>
      <c r="G360" s="450"/>
    </row>
    <row r="361" spans="1:7">
      <c r="A361" s="23" t="s">
        <v>25</v>
      </c>
      <c r="B361" s="27" t="s">
        <v>340</v>
      </c>
      <c r="C361" s="26" t="s">
        <v>166</v>
      </c>
      <c r="D361" s="23" t="s">
        <v>312</v>
      </c>
      <c r="E361" s="464">
        <v>0</v>
      </c>
      <c r="F361" s="464">
        <v>0</v>
      </c>
      <c r="G361" s="450"/>
    </row>
    <row r="362" spans="1:7">
      <c r="A362" s="23" t="s">
        <v>35</v>
      </c>
      <c r="B362" s="27" t="s">
        <v>955</v>
      </c>
      <c r="C362" s="26" t="s">
        <v>166</v>
      </c>
      <c r="D362" s="23" t="s">
        <v>58</v>
      </c>
      <c r="E362" s="241">
        <v>0</v>
      </c>
      <c r="F362" s="241">
        <v>0</v>
      </c>
      <c r="G362" s="79"/>
    </row>
    <row r="363" spans="1:7" ht="28.5">
      <c r="A363" s="23" t="s">
        <v>37</v>
      </c>
      <c r="B363" s="27" t="s">
        <v>1629</v>
      </c>
      <c r="C363" s="428" t="s">
        <v>166</v>
      </c>
      <c r="D363" s="429" t="s">
        <v>312</v>
      </c>
      <c r="E363" s="464">
        <v>0</v>
      </c>
      <c r="F363" s="464">
        <v>0</v>
      </c>
      <c r="G363" s="450"/>
    </row>
    <row r="364" spans="1:7">
      <c r="A364" s="23" t="s">
        <v>39</v>
      </c>
      <c r="B364" s="27" t="s">
        <v>348</v>
      </c>
      <c r="C364" s="26" t="s">
        <v>166</v>
      </c>
      <c r="D364" s="23" t="s">
        <v>58</v>
      </c>
      <c r="E364" s="464">
        <v>0</v>
      </c>
      <c r="F364" s="464">
        <v>0</v>
      </c>
      <c r="G364" s="450"/>
    </row>
    <row r="365" spans="1:7">
      <c r="A365" s="429" t="s">
        <v>41</v>
      </c>
      <c r="B365" s="27" t="s">
        <v>351</v>
      </c>
      <c r="C365" s="26" t="s">
        <v>166</v>
      </c>
      <c r="D365" s="23" t="s">
        <v>279</v>
      </c>
      <c r="E365" s="464">
        <v>0</v>
      </c>
      <c r="F365" s="464">
        <v>0</v>
      </c>
      <c r="G365" s="450"/>
    </row>
    <row r="366" spans="1:7">
      <c r="A366" s="612"/>
      <c r="B366" s="613"/>
      <c r="C366" s="613"/>
      <c r="D366" s="613"/>
      <c r="E366" s="613"/>
      <c r="F366" s="613"/>
      <c r="G366" s="614"/>
    </row>
    <row r="367" spans="1:7" s="240" customFormat="1">
      <c r="A367" s="34" t="s">
        <v>1178</v>
      </c>
      <c r="B367" s="35" t="s">
        <v>1158</v>
      </c>
      <c r="C367" s="40"/>
      <c r="D367" s="447"/>
      <c r="E367" s="117"/>
      <c r="F367" s="117"/>
      <c r="G367" s="448"/>
    </row>
    <row r="368" spans="1:7" s="240" customFormat="1">
      <c r="A368" s="23" t="s">
        <v>22</v>
      </c>
      <c r="B368" s="27" t="s">
        <v>1159</v>
      </c>
      <c r="C368" s="26" t="s">
        <v>166</v>
      </c>
      <c r="D368" s="23" t="s">
        <v>51</v>
      </c>
      <c r="E368" s="45">
        <v>0</v>
      </c>
      <c r="F368" s="45">
        <v>0</v>
      </c>
      <c r="G368" s="25"/>
    </row>
    <row r="369" spans="1:7" s="240" customFormat="1">
      <c r="A369" s="23" t="s">
        <v>10</v>
      </c>
      <c r="B369" s="27" t="s">
        <v>1160</v>
      </c>
      <c r="C369" s="26" t="s">
        <v>166</v>
      </c>
      <c r="D369" s="23" t="s">
        <v>312</v>
      </c>
      <c r="E369" s="45">
        <v>0</v>
      </c>
      <c r="F369" s="45">
        <v>0</v>
      </c>
      <c r="G369" s="25"/>
    </row>
    <row r="370" spans="1:7" s="240" customFormat="1">
      <c r="A370" s="23" t="s">
        <v>12</v>
      </c>
      <c r="B370" s="27" t="s">
        <v>1161</v>
      </c>
      <c r="C370" s="26" t="s">
        <v>166</v>
      </c>
      <c r="D370" s="23" t="s">
        <v>279</v>
      </c>
      <c r="E370" s="45">
        <v>0</v>
      </c>
      <c r="F370" s="45">
        <v>0</v>
      </c>
      <c r="G370" s="25"/>
    </row>
    <row r="371" spans="1:7" s="240" customFormat="1">
      <c r="A371" s="23" t="s">
        <v>24</v>
      </c>
      <c r="B371" s="27" t="s">
        <v>65</v>
      </c>
      <c r="C371" s="26" t="s">
        <v>166</v>
      </c>
      <c r="D371" s="192" t="s">
        <v>58</v>
      </c>
      <c r="E371" s="45">
        <v>0</v>
      </c>
      <c r="F371" s="45">
        <v>0</v>
      </c>
      <c r="G371" s="25"/>
    </row>
    <row r="372" spans="1:7" s="240" customFormat="1">
      <c r="A372" s="23" t="s">
        <v>25</v>
      </c>
      <c r="B372" s="27" t="s">
        <v>1162</v>
      </c>
      <c r="C372" s="26" t="s">
        <v>166</v>
      </c>
      <c r="D372" s="192" t="s">
        <v>1163</v>
      </c>
      <c r="E372" s="45">
        <v>0</v>
      </c>
      <c r="F372" s="45">
        <v>0</v>
      </c>
      <c r="G372" s="25"/>
    </row>
    <row r="373" spans="1:7" s="240" customFormat="1" ht="28.5">
      <c r="A373" s="23" t="s">
        <v>35</v>
      </c>
      <c r="B373" s="27" t="s">
        <v>1164</v>
      </c>
      <c r="C373" s="26" t="s">
        <v>166</v>
      </c>
      <c r="D373" s="192" t="s">
        <v>58</v>
      </c>
      <c r="E373" s="45">
        <v>0</v>
      </c>
      <c r="F373" s="45">
        <v>0</v>
      </c>
      <c r="G373" s="25"/>
    </row>
    <row r="374" spans="1:7" s="240" customFormat="1">
      <c r="A374" s="23" t="s">
        <v>37</v>
      </c>
      <c r="B374" s="27" t="s">
        <v>1165</v>
      </c>
      <c r="C374" s="26" t="s">
        <v>166</v>
      </c>
      <c r="D374" s="26" t="s">
        <v>291</v>
      </c>
      <c r="E374" s="45">
        <v>0</v>
      </c>
      <c r="F374" s="45">
        <v>0</v>
      </c>
      <c r="G374" s="25"/>
    </row>
    <row r="375" spans="1:7" s="240" customFormat="1">
      <c r="A375" s="23" t="s">
        <v>39</v>
      </c>
      <c r="B375" s="27" t="s">
        <v>1166</v>
      </c>
      <c r="C375" s="26" t="s">
        <v>166</v>
      </c>
      <c r="D375" s="26" t="s">
        <v>1171</v>
      </c>
      <c r="E375" s="45">
        <v>0</v>
      </c>
      <c r="F375" s="45">
        <v>0</v>
      </c>
      <c r="G375" s="25"/>
    </row>
    <row r="376" spans="1:7" s="240" customFormat="1">
      <c r="A376" s="23" t="s">
        <v>41</v>
      </c>
      <c r="B376" s="27" t="s">
        <v>1167</v>
      </c>
      <c r="C376" s="26" t="s">
        <v>166</v>
      </c>
      <c r="D376" s="26" t="s">
        <v>190</v>
      </c>
      <c r="E376" s="241"/>
      <c r="F376" s="45">
        <v>0</v>
      </c>
      <c r="G376" s="25"/>
    </row>
    <row r="377" spans="1:7" s="240" customFormat="1">
      <c r="A377" s="23" t="s">
        <v>69</v>
      </c>
      <c r="B377" s="27" t="s">
        <v>1168</v>
      </c>
      <c r="C377" s="26" t="s">
        <v>166</v>
      </c>
      <c r="D377" s="192" t="s">
        <v>885</v>
      </c>
      <c r="E377" s="45">
        <v>0</v>
      </c>
      <c r="F377" s="45">
        <v>0</v>
      </c>
      <c r="G377" s="25"/>
    </row>
    <row r="378" spans="1:7" s="240" customFormat="1">
      <c r="A378" s="23" t="s">
        <v>283</v>
      </c>
      <c r="B378" s="27" t="s">
        <v>1169</v>
      </c>
      <c r="C378" s="26" t="s">
        <v>166</v>
      </c>
      <c r="D378" s="192" t="s">
        <v>885</v>
      </c>
      <c r="E378" s="45">
        <v>0</v>
      </c>
      <c r="F378" s="45">
        <v>0</v>
      </c>
      <c r="G378" s="25"/>
    </row>
    <row r="379" spans="1:7" s="240" customFormat="1" ht="28.5">
      <c r="A379" s="191" t="s">
        <v>284</v>
      </c>
      <c r="B379" s="27" t="s">
        <v>1170</v>
      </c>
      <c r="C379" s="26" t="s">
        <v>166</v>
      </c>
      <c r="D379" s="192" t="s">
        <v>58</v>
      </c>
      <c r="E379" s="241"/>
      <c r="F379" s="45">
        <v>0</v>
      </c>
      <c r="G379" s="25"/>
    </row>
    <row r="380" spans="1:7" s="240" customFormat="1" ht="15" customHeight="1">
      <c r="A380" s="618"/>
      <c r="B380" s="619"/>
      <c r="C380" s="619"/>
      <c r="D380" s="619"/>
      <c r="E380" s="619"/>
      <c r="F380" s="619"/>
      <c r="G380" s="619"/>
    </row>
    <row r="381" spans="1:7" ht="30">
      <c r="A381" s="112" t="s">
        <v>353</v>
      </c>
      <c r="B381" s="114" t="s">
        <v>354</v>
      </c>
      <c r="C381" s="115" t="s">
        <v>1179</v>
      </c>
      <c r="D381" s="115" t="s">
        <v>312</v>
      </c>
      <c r="E381" s="112">
        <f>IF(AND(E357="Yes"), (E348+E361), E348)</f>
        <v>0</v>
      </c>
      <c r="F381" s="112">
        <f>IF(AND(F357="Yes"), (F348+F361), F348)</f>
        <v>0</v>
      </c>
      <c r="G381" s="79"/>
    </row>
    <row r="382" spans="1:7" s="116" customFormat="1" ht="15">
      <c r="A382" s="42" t="s">
        <v>355</v>
      </c>
      <c r="B382" s="213" t="s">
        <v>356</v>
      </c>
      <c r="C382" s="42" t="s">
        <v>166</v>
      </c>
      <c r="D382" s="42" t="s">
        <v>312</v>
      </c>
      <c r="E382" s="465">
        <v>0</v>
      </c>
      <c r="F382" s="465">
        <v>0</v>
      </c>
      <c r="G382" s="79"/>
    </row>
    <row r="383" spans="1:7" s="116" customFormat="1" ht="15">
      <c r="A383" s="42" t="s">
        <v>357</v>
      </c>
      <c r="B383" s="213" t="s">
        <v>358</v>
      </c>
      <c r="C383" s="42" t="s">
        <v>166</v>
      </c>
      <c r="D383" s="42" t="s">
        <v>312</v>
      </c>
      <c r="E383" s="464">
        <v>0</v>
      </c>
      <c r="F383" s="464">
        <v>0</v>
      </c>
      <c r="G383" s="450"/>
    </row>
    <row r="384" spans="1:7" ht="15">
      <c r="A384" s="112" t="s">
        <v>359</v>
      </c>
      <c r="B384" s="114" t="s">
        <v>362</v>
      </c>
      <c r="C384" s="104" t="s">
        <v>1180</v>
      </c>
      <c r="D384" s="115" t="s">
        <v>312</v>
      </c>
      <c r="E384" s="112">
        <f>IF(E383&gt;(E321+E322+E323+E324),((E381-E382)-(E383-(E321+E322+E323+E324))),(E324+E336+E381-E382))</f>
        <v>0</v>
      </c>
      <c r="F384" s="112">
        <f>IF(F383&gt;(F321+F322+F323+F324),((F381-F382)-(F383-(F321+F322+F323+F324))),(F324+F336+F381-F382))</f>
        <v>0</v>
      </c>
      <c r="G384" s="79"/>
    </row>
    <row r="385" spans="1:7" s="116" customFormat="1" ht="15">
      <c r="A385" s="603"/>
      <c r="B385" s="604"/>
      <c r="C385" s="604"/>
      <c r="D385" s="604"/>
      <c r="E385" s="604"/>
      <c r="F385" s="605"/>
      <c r="G385" s="44"/>
    </row>
    <row r="386" spans="1:7" s="111" customFormat="1" ht="15">
      <c r="A386" s="197" t="s">
        <v>44</v>
      </c>
      <c r="B386" s="102" t="s">
        <v>363</v>
      </c>
      <c r="C386" s="606"/>
      <c r="D386" s="607"/>
      <c r="E386" s="607"/>
      <c r="F386" s="607"/>
      <c r="G386" s="608"/>
    </row>
    <row r="387" spans="1:7">
      <c r="A387" s="34" t="s">
        <v>364</v>
      </c>
      <c r="B387" s="35" t="s">
        <v>784</v>
      </c>
      <c r="C387" s="615"/>
      <c r="D387" s="616"/>
      <c r="E387" s="616"/>
      <c r="F387" s="616"/>
      <c r="G387" s="617"/>
    </row>
    <row r="388" spans="1:7" ht="34.5" customHeight="1">
      <c r="A388" s="23" t="s">
        <v>22</v>
      </c>
      <c r="B388" s="27" t="s">
        <v>365</v>
      </c>
      <c r="C388" s="26" t="s">
        <v>366</v>
      </c>
      <c r="D388" s="26" t="s">
        <v>367</v>
      </c>
      <c r="E388" s="37"/>
      <c r="F388" s="37"/>
      <c r="G388" s="80"/>
    </row>
    <row r="389" spans="1:7" ht="28.5">
      <c r="A389" s="23" t="s">
        <v>10</v>
      </c>
      <c r="B389" s="27" t="s">
        <v>368</v>
      </c>
      <c r="C389" s="26" t="s">
        <v>166</v>
      </c>
      <c r="D389" s="23" t="s">
        <v>369</v>
      </c>
      <c r="E389" s="37"/>
      <c r="F389" s="37"/>
      <c r="G389" s="118"/>
    </row>
    <row r="390" spans="1:7">
      <c r="A390" s="23" t="s">
        <v>12</v>
      </c>
      <c r="B390" s="27" t="s">
        <v>370</v>
      </c>
      <c r="C390" s="26" t="s">
        <v>166</v>
      </c>
      <c r="D390" s="23" t="s">
        <v>58</v>
      </c>
      <c r="E390" s="37"/>
      <c r="F390" s="37"/>
      <c r="G390" s="118"/>
    </row>
    <row r="391" spans="1:7">
      <c r="A391" s="23" t="s">
        <v>24</v>
      </c>
      <c r="B391" s="27" t="s">
        <v>371</v>
      </c>
      <c r="C391" s="26" t="s">
        <v>166</v>
      </c>
      <c r="D391" s="23" t="s">
        <v>23</v>
      </c>
      <c r="E391" s="45">
        <v>0</v>
      </c>
      <c r="F391" s="45">
        <v>0</v>
      </c>
      <c r="G391" s="80"/>
    </row>
    <row r="392" spans="1:7" ht="18" customHeight="1">
      <c r="A392" s="23" t="s">
        <v>25</v>
      </c>
      <c r="B392" s="27" t="s">
        <v>789</v>
      </c>
      <c r="C392" s="26" t="s">
        <v>166</v>
      </c>
      <c r="D392" s="23" t="s">
        <v>23</v>
      </c>
      <c r="E392" s="45">
        <v>0</v>
      </c>
      <c r="F392" s="45">
        <v>0</v>
      </c>
      <c r="G392" s="80"/>
    </row>
    <row r="393" spans="1:7" ht="28.5">
      <c r="A393" s="23" t="s">
        <v>35</v>
      </c>
      <c r="B393" s="27" t="s">
        <v>790</v>
      </c>
      <c r="C393" s="26" t="s">
        <v>166</v>
      </c>
      <c r="D393" s="23" t="s">
        <v>23</v>
      </c>
      <c r="E393" s="45">
        <v>0</v>
      </c>
      <c r="F393" s="45">
        <v>0</v>
      </c>
      <c r="G393" s="80"/>
    </row>
    <row r="394" spans="1:7" ht="15">
      <c r="A394" s="112" t="s">
        <v>37</v>
      </c>
      <c r="B394" s="114" t="s">
        <v>372</v>
      </c>
      <c r="C394" s="115" t="s">
        <v>1181</v>
      </c>
      <c r="D394" s="115" t="s">
        <v>23</v>
      </c>
      <c r="E394" s="112">
        <f>E392+E393</f>
        <v>0</v>
      </c>
      <c r="F394" s="112">
        <f t="shared" ref="F394" si="9">F392+F393</f>
        <v>0</v>
      </c>
      <c r="G394" s="79"/>
    </row>
    <row r="395" spans="1:7" ht="30">
      <c r="A395" s="112" t="s">
        <v>39</v>
      </c>
      <c r="B395" s="114" t="s">
        <v>787</v>
      </c>
      <c r="C395" s="115" t="s">
        <v>373</v>
      </c>
      <c r="D395" s="115" t="s">
        <v>331</v>
      </c>
      <c r="E395" s="112">
        <f>E389*E392/1000</f>
        <v>0</v>
      </c>
      <c r="F395" s="112">
        <f t="shared" ref="F395" si="10">F389*F392/1000</f>
        <v>0</v>
      </c>
      <c r="G395" s="79"/>
    </row>
    <row r="396" spans="1:7" ht="30">
      <c r="A396" s="112" t="s">
        <v>41</v>
      </c>
      <c r="B396" s="114" t="s">
        <v>786</v>
      </c>
      <c r="C396" s="115" t="s">
        <v>374</v>
      </c>
      <c r="D396" s="115" t="s">
        <v>331</v>
      </c>
      <c r="E396" s="112">
        <f>E389*E393/1000</f>
        <v>0</v>
      </c>
      <c r="F396" s="112">
        <f t="shared" ref="F396" si="11">F389*F393/1000</f>
        <v>0</v>
      </c>
      <c r="G396" s="79"/>
    </row>
    <row r="397" spans="1:7" s="116" customFormat="1" ht="15">
      <c r="A397" s="603"/>
      <c r="B397" s="604"/>
      <c r="C397" s="604"/>
      <c r="D397" s="604"/>
      <c r="E397" s="604"/>
      <c r="F397" s="605"/>
      <c r="G397" s="44"/>
    </row>
    <row r="398" spans="1:7" ht="33" customHeight="1">
      <c r="A398" s="34" t="s">
        <v>859</v>
      </c>
      <c r="B398" s="35" t="s">
        <v>860</v>
      </c>
      <c r="C398" s="615"/>
      <c r="D398" s="616"/>
      <c r="E398" s="616"/>
      <c r="F398" s="616"/>
      <c r="G398" s="617"/>
    </row>
    <row r="399" spans="1:7" ht="34.5" customHeight="1">
      <c r="A399" s="23" t="s">
        <v>22</v>
      </c>
      <c r="B399" s="27" t="s">
        <v>365</v>
      </c>
      <c r="C399" s="26" t="s">
        <v>366</v>
      </c>
      <c r="D399" s="26" t="s">
        <v>367</v>
      </c>
      <c r="E399" s="37"/>
      <c r="F399" s="37"/>
      <c r="G399" s="80"/>
    </row>
    <row r="400" spans="1:7" ht="28.5">
      <c r="A400" s="23" t="s">
        <v>10</v>
      </c>
      <c r="B400" s="27" t="s">
        <v>368</v>
      </c>
      <c r="C400" s="26" t="s">
        <v>166</v>
      </c>
      <c r="D400" s="23" t="s">
        <v>369</v>
      </c>
      <c r="E400" s="37"/>
      <c r="F400" s="37"/>
      <c r="G400" s="118"/>
    </row>
    <row r="401" spans="1:8">
      <c r="A401" s="23" t="s">
        <v>12</v>
      </c>
      <c r="B401" s="27" t="s">
        <v>370</v>
      </c>
      <c r="C401" s="26" t="s">
        <v>166</v>
      </c>
      <c r="D401" s="23" t="s">
        <v>58</v>
      </c>
      <c r="E401" s="37"/>
      <c r="F401" s="37"/>
      <c r="G401" s="118"/>
    </row>
    <row r="402" spans="1:8">
      <c r="A402" s="23" t="s">
        <v>24</v>
      </c>
      <c r="B402" s="27" t="s">
        <v>371</v>
      </c>
      <c r="C402" s="26" t="s">
        <v>166</v>
      </c>
      <c r="D402" s="23" t="s">
        <v>23</v>
      </c>
      <c r="E402" s="45">
        <v>0</v>
      </c>
      <c r="F402" s="45">
        <v>0</v>
      </c>
      <c r="G402" s="80"/>
    </row>
    <row r="403" spans="1:8" ht="18" customHeight="1">
      <c r="A403" s="23" t="s">
        <v>25</v>
      </c>
      <c r="B403" s="27" t="s">
        <v>789</v>
      </c>
      <c r="C403" s="26" t="s">
        <v>166</v>
      </c>
      <c r="D403" s="23" t="s">
        <v>23</v>
      </c>
      <c r="E403" s="45">
        <v>0</v>
      </c>
      <c r="F403" s="45">
        <v>0</v>
      </c>
      <c r="G403" s="80"/>
    </row>
    <row r="404" spans="1:8" ht="28.5">
      <c r="A404" s="23" t="s">
        <v>35</v>
      </c>
      <c r="B404" s="27" t="s">
        <v>790</v>
      </c>
      <c r="C404" s="26" t="s">
        <v>166</v>
      </c>
      <c r="D404" s="23" t="s">
        <v>23</v>
      </c>
      <c r="E404" s="45">
        <v>0</v>
      </c>
      <c r="F404" s="45">
        <v>0</v>
      </c>
      <c r="G404" s="80"/>
    </row>
    <row r="405" spans="1:8" ht="15">
      <c r="A405" s="112" t="s">
        <v>37</v>
      </c>
      <c r="B405" s="114" t="s">
        <v>372</v>
      </c>
      <c r="C405" s="115" t="s">
        <v>1181</v>
      </c>
      <c r="D405" s="115" t="s">
        <v>23</v>
      </c>
      <c r="E405" s="112">
        <f>E403+E404</f>
        <v>0</v>
      </c>
      <c r="F405" s="112">
        <f t="shared" ref="F405" si="12">F403+F404</f>
        <v>0</v>
      </c>
      <c r="G405" s="79"/>
    </row>
    <row r="406" spans="1:8" ht="30">
      <c r="A406" s="112" t="s">
        <v>39</v>
      </c>
      <c r="B406" s="114" t="s">
        <v>787</v>
      </c>
      <c r="C406" s="115" t="s">
        <v>373</v>
      </c>
      <c r="D406" s="115" t="s">
        <v>331</v>
      </c>
      <c r="E406" s="112">
        <f>E400*E403/1000</f>
        <v>0</v>
      </c>
      <c r="F406" s="112">
        <f>F400*F403/1000</f>
        <v>0</v>
      </c>
      <c r="G406" s="79"/>
    </row>
    <row r="407" spans="1:8" ht="30">
      <c r="A407" s="112" t="s">
        <v>41</v>
      </c>
      <c r="B407" s="114" t="s">
        <v>786</v>
      </c>
      <c r="C407" s="115" t="s">
        <v>374</v>
      </c>
      <c r="D407" s="115" t="s">
        <v>331</v>
      </c>
      <c r="E407" s="112">
        <f>E400*E404/1000</f>
        <v>0</v>
      </c>
      <c r="F407" s="112">
        <f>F400*F404/1000</f>
        <v>0</v>
      </c>
      <c r="G407" s="79"/>
    </row>
    <row r="408" spans="1:8" s="116" customFormat="1" ht="15">
      <c r="A408" s="603"/>
      <c r="B408" s="604"/>
      <c r="C408" s="604"/>
      <c r="D408" s="604"/>
      <c r="E408" s="604"/>
      <c r="F408" s="605"/>
      <c r="G408" s="44"/>
    </row>
    <row r="409" spans="1:8" ht="76.5" customHeight="1">
      <c r="A409" s="34" t="s">
        <v>1182</v>
      </c>
      <c r="B409" s="35" t="s">
        <v>1241</v>
      </c>
      <c r="C409" s="623" t="s">
        <v>1242</v>
      </c>
      <c r="D409" s="624"/>
      <c r="E409" s="615" t="s">
        <v>1243</v>
      </c>
      <c r="F409" s="616"/>
      <c r="G409" s="617"/>
    </row>
    <row r="410" spans="1:8" ht="34.5" customHeight="1">
      <c r="A410" s="23" t="s">
        <v>22</v>
      </c>
      <c r="B410" s="27" t="s">
        <v>365</v>
      </c>
      <c r="C410" s="26" t="s">
        <v>366</v>
      </c>
      <c r="D410" s="26" t="s">
        <v>367</v>
      </c>
      <c r="E410" s="37"/>
      <c r="F410" s="37"/>
      <c r="G410" s="625"/>
      <c r="H410" s="626"/>
    </row>
    <row r="411" spans="1:8" ht="28.5">
      <c r="A411" s="23" t="s">
        <v>10</v>
      </c>
      <c r="B411" s="27" t="s">
        <v>1240</v>
      </c>
      <c r="C411" s="26" t="s">
        <v>166</v>
      </c>
      <c r="D411" s="23" t="s">
        <v>369</v>
      </c>
      <c r="E411" s="37"/>
      <c r="F411" s="37"/>
      <c r="G411" s="118"/>
    </row>
    <row r="412" spans="1:8">
      <c r="A412" s="23" t="s">
        <v>12</v>
      </c>
      <c r="B412" s="27" t="s">
        <v>1172</v>
      </c>
      <c r="C412" s="26" t="s">
        <v>166</v>
      </c>
      <c r="D412" s="23" t="s">
        <v>58</v>
      </c>
      <c r="E412" s="37"/>
      <c r="F412" s="37"/>
      <c r="G412" s="118"/>
    </row>
    <row r="413" spans="1:8">
      <c r="A413" s="23" t="s">
        <v>24</v>
      </c>
      <c r="B413" s="27" t="s">
        <v>371</v>
      </c>
      <c r="C413" s="26" t="s">
        <v>166</v>
      </c>
      <c r="D413" s="23" t="s">
        <v>23</v>
      </c>
      <c r="E413" s="45">
        <v>0</v>
      </c>
      <c r="F413" s="45">
        <v>0</v>
      </c>
      <c r="G413" s="80"/>
    </row>
    <row r="414" spans="1:8" ht="18" customHeight="1">
      <c r="A414" s="23" t="s">
        <v>25</v>
      </c>
      <c r="B414" s="27" t="s">
        <v>789</v>
      </c>
      <c r="C414" s="26" t="s">
        <v>166</v>
      </c>
      <c r="D414" s="23" t="s">
        <v>23</v>
      </c>
      <c r="E414" s="45">
        <v>0</v>
      </c>
      <c r="F414" s="45">
        <v>0</v>
      </c>
      <c r="G414" s="80"/>
    </row>
    <row r="415" spans="1:8" ht="28.5">
      <c r="A415" s="23" t="s">
        <v>35</v>
      </c>
      <c r="B415" s="27" t="s">
        <v>790</v>
      </c>
      <c r="C415" s="26" t="s">
        <v>166</v>
      </c>
      <c r="D415" s="23" t="s">
        <v>23</v>
      </c>
      <c r="E415" s="45">
        <v>0</v>
      </c>
      <c r="F415" s="45">
        <v>0</v>
      </c>
      <c r="G415" s="80"/>
    </row>
    <row r="416" spans="1:8" ht="15">
      <c r="A416" s="112" t="s">
        <v>37</v>
      </c>
      <c r="B416" s="114" t="s">
        <v>372</v>
      </c>
      <c r="C416" s="115" t="s">
        <v>1181</v>
      </c>
      <c r="D416" s="115" t="s">
        <v>23</v>
      </c>
      <c r="E416" s="112">
        <f>E414+E415</f>
        <v>0</v>
      </c>
      <c r="F416" s="112">
        <f t="shared" ref="F416" si="13">F414+F415</f>
        <v>0</v>
      </c>
      <c r="G416" s="79"/>
    </row>
    <row r="417" spans="1:7" ht="30">
      <c r="A417" s="112" t="s">
        <v>39</v>
      </c>
      <c r="B417" s="114" t="s">
        <v>787</v>
      </c>
      <c r="C417" s="115" t="s">
        <v>373</v>
      </c>
      <c r="D417" s="115" t="s">
        <v>331</v>
      </c>
      <c r="E417" s="112">
        <f>E411*E414/1000</f>
        <v>0</v>
      </c>
      <c r="F417" s="112">
        <f>F411*F414/1000</f>
        <v>0</v>
      </c>
      <c r="G417" s="79"/>
    </row>
    <row r="418" spans="1:7" ht="30">
      <c r="A418" s="112" t="s">
        <v>41</v>
      </c>
      <c r="B418" s="114" t="s">
        <v>786</v>
      </c>
      <c r="C418" s="115" t="s">
        <v>374</v>
      </c>
      <c r="D418" s="115" t="s">
        <v>331</v>
      </c>
      <c r="E418" s="112">
        <f>E411*E415/1000</f>
        <v>0</v>
      </c>
      <c r="F418" s="112">
        <f>F411*F415/1000</f>
        <v>0</v>
      </c>
      <c r="G418" s="79"/>
    </row>
    <row r="419" spans="1:7" ht="30">
      <c r="A419" s="112" t="s">
        <v>1204</v>
      </c>
      <c r="B419" s="114" t="s">
        <v>804</v>
      </c>
      <c r="C419" s="115" t="s">
        <v>1183</v>
      </c>
      <c r="D419" s="115" t="s">
        <v>331</v>
      </c>
      <c r="E419" s="112">
        <f>E395+E406</f>
        <v>0</v>
      </c>
      <c r="F419" s="112">
        <f t="shared" ref="F419" si="14">F395+F406</f>
        <v>0</v>
      </c>
      <c r="G419" s="79"/>
    </row>
    <row r="420" spans="1:7" ht="30">
      <c r="A420" s="112" t="s">
        <v>1205</v>
      </c>
      <c r="B420" s="114" t="s">
        <v>805</v>
      </c>
      <c r="C420" s="115" t="s">
        <v>1184</v>
      </c>
      <c r="D420" s="115" t="s">
        <v>331</v>
      </c>
      <c r="E420" s="112">
        <f>E396+E407</f>
        <v>0</v>
      </c>
      <c r="F420" s="112">
        <f t="shared" ref="F420" si="15">F396+F407</f>
        <v>0</v>
      </c>
      <c r="G420" s="79"/>
    </row>
    <row r="421" spans="1:7" s="116" customFormat="1" ht="15">
      <c r="A421" s="603"/>
      <c r="B421" s="604"/>
      <c r="C421" s="604"/>
      <c r="D421" s="604"/>
      <c r="E421" s="604"/>
      <c r="F421" s="605"/>
      <c r="G421" s="44"/>
    </row>
    <row r="422" spans="1:7" s="111" customFormat="1" ht="15">
      <c r="A422" s="197" t="s">
        <v>49</v>
      </c>
      <c r="B422" s="102" t="s">
        <v>375</v>
      </c>
      <c r="C422" s="606"/>
      <c r="D422" s="607"/>
      <c r="E422" s="607"/>
      <c r="F422" s="607"/>
      <c r="G422" s="608"/>
    </row>
    <row r="423" spans="1:7" ht="16.5" customHeight="1">
      <c r="A423" s="34" t="s">
        <v>376</v>
      </c>
      <c r="B423" s="35" t="s">
        <v>377</v>
      </c>
      <c r="C423" s="615"/>
      <c r="D423" s="616"/>
      <c r="E423" s="616"/>
      <c r="F423" s="616"/>
      <c r="G423" s="617"/>
    </row>
    <row r="424" spans="1:7" ht="42.75">
      <c r="A424" s="23" t="s">
        <v>22</v>
      </c>
      <c r="B424" s="27" t="s">
        <v>365</v>
      </c>
      <c r="C424" s="26" t="s">
        <v>366</v>
      </c>
      <c r="D424" s="26" t="s">
        <v>367</v>
      </c>
      <c r="E424" s="37"/>
      <c r="F424" s="37"/>
      <c r="G424" s="80"/>
    </row>
    <row r="425" spans="1:7">
      <c r="A425" s="23" t="s">
        <v>10</v>
      </c>
      <c r="B425" s="27" t="s">
        <v>378</v>
      </c>
      <c r="C425" s="26" t="s">
        <v>166</v>
      </c>
      <c r="D425" s="23" t="s">
        <v>369</v>
      </c>
      <c r="E425" s="37"/>
      <c r="F425" s="37"/>
      <c r="G425" s="80"/>
    </row>
    <row r="426" spans="1:7">
      <c r="A426" s="23" t="s">
        <v>12</v>
      </c>
      <c r="B426" s="27" t="s">
        <v>379</v>
      </c>
      <c r="C426" s="26" t="s">
        <v>166</v>
      </c>
      <c r="D426" s="23" t="s">
        <v>380</v>
      </c>
      <c r="E426" s="464">
        <v>0</v>
      </c>
      <c r="F426" s="464">
        <v>0</v>
      </c>
      <c r="G426" s="450"/>
    </row>
    <row r="427" spans="1:7">
      <c r="A427" s="23" t="s">
        <v>24</v>
      </c>
      <c r="B427" s="27" t="s">
        <v>381</v>
      </c>
      <c r="C427" s="26" t="s">
        <v>166</v>
      </c>
      <c r="D427" s="23" t="s">
        <v>382</v>
      </c>
      <c r="E427" s="37"/>
      <c r="F427" s="37"/>
      <c r="G427" s="118"/>
    </row>
    <row r="428" spans="1:7">
      <c r="A428" s="23" t="s">
        <v>25</v>
      </c>
      <c r="B428" s="27" t="s">
        <v>788</v>
      </c>
      <c r="C428" s="26" t="s">
        <v>166</v>
      </c>
      <c r="D428" s="23" t="s">
        <v>380</v>
      </c>
      <c r="E428" s="45">
        <v>0</v>
      </c>
      <c r="F428" s="45">
        <v>0</v>
      </c>
      <c r="G428" s="118"/>
    </row>
    <row r="429" spans="1:7" ht="42.75">
      <c r="A429" s="23" t="s">
        <v>35</v>
      </c>
      <c r="B429" s="27" t="s">
        <v>976</v>
      </c>
      <c r="C429" s="26" t="s">
        <v>166</v>
      </c>
      <c r="D429" s="23" t="s">
        <v>380</v>
      </c>
      <c r="E429" s="45">
        <v>0</v>
      </c>
      <c r="F429" s="45">
        <v>0</v>
      </c>
      <c r="G429" s="118"/>
    </row>
    <row r="430" spans="1:7" ht="28.5">
      <c r="A430" s="23" t="s">
        <v>37</v>
      </c>
      <c r="B430" s="27" t="s">
        <v>790</v>
      </c>
      <c r="C430" s="26" t="s">
        <v>166</v>
      </c>
      <c r="D430" s="23" t="s">
        <v>380</v>
      </c>
      <c r="E430" s="45">
        <v>0</v>
      </c>
      <c r="F430" s="45">
        <v>0</v>
      </c>
      <c r="G430" s="118"/>
    </row>
    <row r="431" spans="1:7" s="116" customFormat="1" ht="15">
      <c r="A431" s="23" t="s">
        <v>39</v>
      </c>
      <c r="B431" s="27" t="s">
        <v>791</v>
      </c>
      <c r="C431" s="26" t="s">
        <v>166</v>
      </c>
      <c r="D431" s="23" t="s">
        <v>380</v>
      </c>
      <c r="E431" s="45">
        <v>0</v>
      </c>
      <c r="F431" s="45">
        <v>0</v>
      </c>
      <c r="G431" s="118"/>
    </row>
    <row r="432" spans="1:7" ht="30">
      <c r="A432" s="112" t="s">
        <v>41</v>
      </c>
      <c r="B432" s="114" t="s">
        <v>383</v>
      </c>
      <c r="C432" s="115" t="s">
        <v>1185</v>
      </c>
      <c r="D432" s="115" t="s">
        <v>23</v>
      </c>
      <c r="E432" s="112">
        <f>(E428+E429+E431+E430)*E427</f>
        <v>0</v>
      </c>
      <c r="F432" s="112">
        <f>(F428+F429+F431+F430)*F427</f>
        <v>0</v>
      </c>
      <c r="G432" s="79"/>
    </row>
    <row r="433" spans="1:7" ht="30">
      <c r="A433" s="112" t="s">
        <v>69</v>
      </c>
      <c r="B433" s="114" t="s">
        <v>384</v>
      </c>
      <c r="C433" s="115" t="s">
        <v>385</v>
      </c>
      <c r="D433" s="115" t="s">
        <v>331</v>
      </c>
      <c r="E433" s="112">
        <f>((E428*E427)*E425)/1000</f>
        <v>0</v>
      </c>
      <c r="F433" s="112">
        <f t="shared" ref="F433" si="16">((F428*F427)*F425)/1000</f>
        <v>0</v>
      </c>
      <c r="G433" s="79"/>
    </row>
    <row r="434" spans="1:7" ht="49.5" customHeight="1">
      <c r="A434" s="112" t="s">
        <v>283</v>
      </c>
      <c r="B434" s="114" t="s">
        <v>977</v>
      </c>
      <c r="C434" s="115" t="s">
        <v>1186</v>
      </c>
      <c r="D434" s="115" t="s">
        <v>331</v>
      </c>
      <c r="E434" s="112">
        <f>((E429*E427)*E425)/1000</f>
        <v>0</v>
      </c>
      <c r="F434" s="112">
        <f t="shared" ref="F434" si="17">((F429*F427)*F425)/1000</f>
        <v>0</v>
      </c>
      <c r="G434" s="79"/>
    </row>
    <row r="435" spans="1:7" ht="30">
      <c r="A435" s="112" t="s">
        <v>284</v>
      </c>
      <c r="B435" s="114" t="s">
        <v>786</v>
      </c>
      <c r="C435" s="115" t="s">
        <v>386</v>
      </c>
      <c r="D435" s="115" t="s">
        <v>331</v>
      </c>
      <c r="E435" s="112">
        <f>((E430*E427)*E425)/1000</f>
        <v>0</v>
      </c>
      <c r="F435" s="112">
        <f t="shared" ref="F435" si="18">((F430*F427)*F425)/1000</f>
        <v>0</v>
      </c>
      <c r="G435" s="79"/>
    </row>
    <row r="436" spans="1:7" ht="30">
      <c r="A436" s="112" t="s">
        <v>286</v>
      </c>
      <c r="B436" s="114" t="s">
        <v>785</v>
      </c>
      <c r="C436" s="115" t="s">
        <v>1187</v>
      </c>
      <c r="D436" s="115" t="s">
        <v>331</v>
      </c>
      <c r="E436" s="112">
        <f>((E425*E427)*E431)/1000</f>
        <v>0</v>
      </c>
      <c r="F436" s="112">
        <f t="shared" ref="F436" si="19">((F425*F427)*F431)/1000</f>
        <v>0</v>
      </c>
      <c r="G436" s="79"/>
    </row>
    <row r="437" spans="1:7" s="116" customFormat="1" ht="15">
      <c r="A437" s="603"/>
      <c r="B437" s="604"/>
      <c r="C437" s="604"/>
      <c r="D437" s="604"/>
      <c r="E437" s="604"/>
      <c r="F437" s="605"/>
      <c r="G437" s="44"/>
    </row>
    <row r="438" spans="1:7">
      <c r="A438" s="34" t="s">
        <v>387</v>
      </c>
      <c r="B438" s="35" t="s">
        <v>388</v>
      </c>
      <c r="C438" s="36"/>
      <c r="D438" s="23"/>
      <c r="E438" s="191"/>
      <c r="F438" s="613"/>
      <c r="G438" s="614"/>
    </row>
    <row r="439" spans="1:7" ht="42.75">
      <c r="A439" s="23" t="s">
        <v>22</v>
      </c>
      <c r="B439" s="27" t="s">
        <v>365</v>
      </c>
      <c r="C439" s="26" t="s">
        <v>366</v>
      </c>
      <c r="D439" s="26" t="s">
        <v>367</v>
      </c>
      <c r="E439" s="37"/>
      <c r="F439" s="37"/>
      <c r="G439" s="466"/>
    </row>
    <row r="440" spans="1:7">
      <c r="A440" s="23" t="s">
        <v>10</v>
      </c>
      <c r="B440" s="27" t="s">
        <v>378</v>
      </c>
      <c r="C440" s="26" t="s">
        <v>166</v>
      </c>
      <c r="D440" s="23" t="s">
        <v>369</v>
      </c>
      <c r="E440" s="37"/>
      <c r="F440" s="37"/>
      <c r="G440" s="466"/>
    </row>
    <row r="441" spans="1:7">
      <c r="A441" s="23" t="s">
        <v>12</v>
      </c>
      <c r="B441" s="27" t="s">
        <v>379</v>
      </c>
      <c r="C441" s="26" t="s">
        <v>166</v>
      </c>
      <c r="D441" s="23" t="s">
        <v>380</v>
      </c>
      <c r="E441" s="465">
        <v>0</v>
      </c>
      <c r="F441" s="465">
        <v>0</v>
      </c>
      <c r="G441" s="466"/>
    </row>
    <row r="442" spans="1:7">
      <c r="A442" s="23" t="s">
        <v>24</v>
      </c>
      <c r="B442" s="27" t="s">
        <v>381</v>
      </c>
      <c r="C442" s="26" t="s">
        <v>166</v>
      </c>
      <c r="D442" s="23" t="s">
        <v>382</v>
      </c>
      <c r="E442" s="37"/>
      <c r="F442" s="37"/>
      <c r="G442" s="466"/>
    </row>
    <row r="443" spans="1:7">
      <c r="A443" s="23" t="s">
        <v>25</v>
      </c>
      <c r="B443" s="27" t="s">
        <v>788</v>
      </c>
      <c r="C443" s="26" t="s">
        <v>166</v>
      </c>
      <c r="D443" s="23" t="s">
        <v>380</v>
      </c>
      <c r="E443" s="465">
        <v>0</v>
      </c>
      <c r="F443" s="465">
        <v>0</v>
      </c>
      <c r="G443" s="466"/>
    </row>
    <row r="444" spans="1:7" ht="42.75">
      <c r="A444" s="23" t="s">
        <v>35</v>
      </c>
      <c r="B444" s="27" t="s">
        <v>978</v>
      </c>
      <c r="C444" s="26" t="s">
        <v>166</v>
      </c>
      <c r="D444" s="23" t="s">
        <v>380</v>
      </c>
      <c r="E444" s="465">
        <v>0</v>
      </c>
      <c r="F444" s="465">
        <v>0</v>
      </c>
      <c r="G444" s="466"/>
    </row>
    <row r="445" spans="1:7" ht="28.5">
      <c r="A445" s="23" t="s">
        <v>37</v>
      </c>
      <c r="B445" s="27" t="s">
        <v>790</v>
      </c>
      <c r="C445" s="26" t="s">
        <v>166</v>
      </c>
      <c r="D445" s="23" t="s">
        <v>380</v>
      </c>
      <c r="E445" s="465">
        <v>0</v>
      </c>
      <c r="F445" s="465">
        <v>0</v>
      </c>
      <c r="G445" s="466"/>
    </row>
    <row r="446" spans="1:7" s="116" customFormat="1" ht="15">
      <c r="A446" s="23" t="s">
        <v>39</v>
      </c>
      <c r="B446" s="27" t="s">
        <v>791</v>
      </c>
      <c r="C446" s="26" t="s">
        <v>166</v>
      </c>
      <c r="D446" s="23" t="s">
        <v>380</v>
      </c>
      <c r="E446" s="465">
        <v>0</v>
      </c>
      <c r="F446" s="465">
        <v>0</v>
      </c>
      <c r="G446" s="466"/>
    </row>
    <row r="447" spans="1:7" ht="30">
      <c r="A447" s="112" t="s">
        <v>41</v>
      </c>
      <c r="B447" s="114" t="s">
        <v>806</v>
      </c>
      <c r="C447" s="115" t="s">
        <v>1185</v>
      </c>
      <c r="D447" s="115" t="s">
        <v>23</v>
      </c>
      <c r="E447" s="112">
        <f>(E443+E444+E446+E445)*E442</f>
        <v>0</v>
      </c>
      <c r="F447" s="112">
        <f>(F443+F444+F446+F445)*F442</f>
        <v>0</v>
      </c>
      <c r="G447" s="79"/>
    </row>
    <row r="448" spans="1:7" ht="30">
      <c r="A448" s="112" t="s">
        <v>69</v>
      </c>
      <c r="B448" s="114" t="s">
        <v>384</v>
      </c>
      <c r="C448" s="115" t="s">
        <v>385</v>
      </c>
      <c r="D448" s="115" t="s">
        <v>331</v>
      </c>
      <c r="E448" s="112">
        <f>((E443*E442)*E440)/1000</f>
        <v>0</v>
      </c>
      <c r="F448" s="112">
        <f t="shared" ref="F448" si="20">((F443*F442)*F440)/1000</f>
        <v>0</v>
      </c>
      <c r="G448" s="79"/>
    </row>
    <row r="449" spans="1:7" ht="49.5" customHeight="1">
      <c r="A449" s="112" t="s">
        <v>283</v>
      </c>
      <c r="B449" s="114" t="s">
        <v>977</v>
      </c>
      <c r="C449" s="115" t="s">
        <v>1186</v>
      </c>
      <c r="D449" s="115" t="s">
        <v>331</v>
      </c>
      <c r="E449" s="112">
        <f>((E444*E442)*E440)/1000</f>
        <v>0</v>
      </c>
      <c r="F449" s="112">
        <f t="shared" ref="F449" si="21">((F444*F442)*F440)/1000</f>
        <v>0</v>
      </c>
      <c r="G449" s="79"/>
    </row>
    <row r="450" spans="1:7" ht="30">
      <c r="A450" s="112" t="s">
        <v>284</v>
      </c>
      <c r="B450" s="114" t="s">
        <v>786</v>
      </c>
      <c r="C450" s="115" t="s">
        <v>386</v>
      </c>
      <c r="D450" s="115" t="s">
        <v>331</v>
      </c>
      <c r="E450" s="112">
        <f>((E445*E442)*E440)/1000</f>
        <v>0</v>
      </c>
      <c r="F450" s="112">
        <f t="shared" ref="F450" si="22">((F445*F442)*F440)/1000</f>
        <v>0</v>
      </c>
      <c r="G450" s="79"/>
    </row>
    <row r="451" spans="1:7" ht="30">
      <c r="A451" s="112" t="s">
        <v>286</v>
      </c>
      <c r="B451" s="114" t="s">
        <v>785</v>
      </c>
      <c r="C451" s="115" t="s">
        <v>1187</v>
      </c>
      <c r="D451" s="115" t="s">
        <v>331</v>
      </c>
      <c r="E451" s="112">
        <f>((E440*E442)*E446)/1000</f>
        <v>0</v>
      </c>
      <c r="F451" s="112">
        <f t="shared" ref="F451" si="23">((F440*F442)*F446)/1000</f>
        <v>0</v>
      </c>
      <c r="G451" s="79"/>
    </row>
    <row r="452" spans="1:7" s="116" customFormat="1" ht="15">
      <c r="A452" s="603"/>
      <c r="B452" s="604"/>
      <c r="C452" s="604"/>
      <c r="D452" s="604"/>
      <c r="E452" s="604"/>
      <c r="F452" s="605"/>
      <c r="G452" s="44"/>
    </row>
    <row r="453" spans="1:7" s="81" customFormat="1">
      <c r="A453" s="34" t="s">
        <v>390</v>
      </c>
      <c r="B453" s="35" t="s">
        <v>391</v>
      </c>
      <c r="C453" s="36"/>
      <c r="D453" s="23"/>
      <c r="E453" s="23"/>
      <c r="F453" s="39"/>
      <c r="G453" s="44"/>
    </row>
    <row r="454" spans="1:7" ht="42.75">
      <c r="A454" s="23" t="s">
        <v>22</v>
      </c>
      <c r="B454" s="27" t="s">
        <v>365</v>
      </c>
      <c r="C454" s="26" t="s">
        <v>366</v>
      </c>
      <c r="D454" s="26" t="s">
        <v>367</v>
      </c>
      <c r="E454" s="37"/>
      <c r="F454" s="37"/>
      <c r="G454" s="80"/>
    </row>
    <row r="455" spans="1:7">
      <c r="A455" s="23" t="s">
        <v>10</v>
      </c>
      <c r="B455" s="27" t="s">
        <v>378</v>
      </c>
      <c r="C455" s="26" t="s">
        <v>166</v>
      </c>
      <c r="D455" s="23" t="s">
        <v>369</v>
      </c>
      <c r="E455" s="37"/>
      <c r="F455" s="37"/>
      <c r="G455" s="80"/>
    </row>
    <row r="456" spans="1:7">
      <c r="A456" s="23" t="s">
        <v>12</v>
      </c>
      <c r="B456" s="27" t="s">
        <v>379</v>
      </c>
      <c r="C456" s="26" t="s">
        <v>166</v>
      </c>
      <c r="D456" s="23" t="s">
        <v>380</v>
      </c>
      <c r="E456" s="45">
        <v>0</v>
      </c>
      <c r="F456" s="45">
        <v>0</v>
      </c>
      <c r="G456" s="118"/>
    </row>
    <row r="457" spans="1:7">
      <c r="A457" s="23" t="s">
        <v>24</v>
      </c>
      <c r="B457" s="27" t="s">
        <v>381</v>
      </c>
      <c r="C457" s="26" t="s">
        <v>166</v>
      </c>
      <c r="D457" s="23" t="s">
        <v>382</v>
      </c>
      <c r="E457" s="37"/>
      <c r="F457" s="37"/>
      <c r="G457" s="118"/>
    </row>
    <row r="458" spans="1:7">
      <c r="A458" s="23" t="s">
        <v>25</v>
      </c>
      <c r="B458" s="27" t="s">
        <v>788</v>
      </c>
      <c r="C458" s="26" t="s">
        <v>166</v>
      </c>
      <c r="D458" s="23" t="s">
        <v>380</v>
      </c>
      <c r="E458" s="45">
        <v>0</v>
      </c>
      <c r="F458" s="45">
        <v>0</v>
      </c>
      <c r="G458" s="118"/>
    </row>
    <row r="459" spans="1:7" ht="42.75">
      <c r="A459" s="23" t="s">
        <v>35</v>
      </c>
      <c r="B459" s="27" t="s">
        <v>978</v>
      </c>
      <c r="C459" s="26" t="s">
        <v>166</v>
      </c>
      <c r="D459" s="23" t="s">
        <v>380</v>
      </c>
      <c r="E459" s="45">
        <v>0</v>
      </c>
      <c r="F459" s="45">
        <v>0</v>
      </c>
      <c r="G459" s="118"/>
    </row>
    <row r="460" spans="1:7" ht="28.5">
      <c r="A460" s="23" t="s">
        <v>37</v>
      </c>
      <c r="B460" s="27" t="s">
        <v>790</v>
      </c>
      <c r="C460" s="26" t="s">
        <v>166</v>
      </c>
      <c r="D460" s="23" t="s">
        <v>380</v>
      </c>
      <c r="E460" s="45">
        <v>0</v>
      </c>
      <c r="F460" s="45">
        <v>0</v>
      </c>
      <c r="G460" s="118"/>
    </row>
    <row r="461" spans="1:7" s="116" customFormat="1" ht="15">
      <c r="A461" s="23" t="s">
        <v>39</v>
      </c>
      <c r="B461" s="27" t="s">
        <v>791</v>
      </c>
      <c r="C461" s="26" t="s">
        <v>166</v>
      </c>
      <c r="D461" s="23" t="s">
        <v>380</v>
      </c>
      <c r="E461" s="45">
        <v>0</v>
      </c>
      <c r="F461" s="45">
        <v>0</v>
      </c>
      <c r="G461" s="118"/>
    </row>
    <row r="462" spans="1:7" ht="30">
      <c r="A462" s="112" t="s">
        <v>41</v>
      </c>
      <c r="B462" s="114" t="s">
        <v>807</v>
      </c>
      <c r="C462" s="115" t="s">
        <v>1185</v>
      </c>
      <c r="D462" s="115" t="s">
        <v>23</v>
      </c>
      <c r="E462" s="112">
        <f>(E458+E459+E461+E460)*E457</f>
        <v>0</v>
      </c>
      <c r="F462" s="112">
        <f>(F458+F459+F461+F460)*F457</f>
        <v>0</v>
      </c>
      <c r="G462" s="79"/>
    </row>
    <row r="463" spans="1:7" ht="30">
      <c r="A463" s="112" t="s">
        <v>69</v>
      </c>
      <c r="B463" s="114" t="s">
        <v>384</v>
      </c>
      <c r="C463" s="115" t="s">
        <v>385</v>
      </c>
      <c r="D463" s="115" t="s">
        <v>331</v>
      </c>
      <c r="E463" s="112">
        <f>((E458*E457)*E455)/1000</f>
        <v>0</v>
      </c>
      <c r="F463" s="112">
        <f t="shared" ref="F463" si="24">((F458*F457)*F455)/1000</f>
        <v>0</v>
      </c>
      <c r="G463" s="79"/>
    </row>
    <row r="464" spans="1:7" ht="47.25" customHeight="1">
      <c r="A464" s="112" t="s">
        <v>283</v>
      </c>
      <c r="B464" s="114" t="s">
        <v>977</v>
      </c>
      <c r="C464" s="115" t="s">
        <v>1186</v>
      </c>
      <c r="D464" s="115" t="s">
        <v>331</v>
      </c>
      <c r="E464" s="112">
        <f>((E459*E457)*E455)/1000</f>
        <v>0</v>
      </c>
      <c r="F464" s="112">
        <f t="shared" ref="F464" si="25">((F459*F457)*F455)/1000</f>
        <v>0</v>
      </c>
      <c r="G464" s="79"/>
    </row>
    <row r="465" spans="1:7" ht="30">
      <c r="A465" s="112" t="s">
        <v>284</v>
      </c>
      <c r="B465" s="114" t="s">
        <v>786</v>
      </c>
      <c r="C465" s="115" t="s">
        <v>386</v>
      </c>
      <c r="D465" s="115" t="s">
        <v>331</v>
      </c>
      <c r="E465" s="112">
        <f>((E460*E457)*E455)/1000</f>
        <v>0</v>
      </c>
      <c r="F465" s="112">
        <f t="shared" ref="F465" si="26">((F460*F457)*F455)/1000</f>
        <v>0</v>
      </c>
      <c r="G465" s="79"/>
    </row>
    <row r="466" spans="1:7" ht="30">
      <c r="A466" s="112" t="s">
        <v>286</v>
      </c>
      <c r="B466" s="114" t="s">
        <v>785</v>
      </c>
      <c r="C466" s="115" t="s">
        <v>1187</v>
      </c>
      <c r="D466" s="115" t="s">
        <v>331</v>
      </c>
      <c r="E466" s="112">
        <f>((E455*E457)*E461)/1000</f>
        <v>0</v>
      </c>
      <c r="F466" s="112">
        <f t="shared" ref="F466" si="27">((F455*F457)*F461)/1000</f>
        <v>0</v>
      </c>
      <c r="G466" s="79"/>
    </row>
    <row r="467" spans="1:7" s="116" customFormat="1" ht="15">
      <c r="A467" s="603"/>
      <c r="B467" s="604"/>
      <c r="C467" s="604"/>
      <c r="D467" s="604"/>
      <c r="E467" s="604"/>
      <c r="F467" s="605"/>
      <c r="G467" s="44"/>
    </row>
    <row r="468" spans="1:7" ht="33" customHeight="1">
      <c r="A468" s="34" t="s">
        <v>392</v>
      </c>
      <c r="B468" s="35" t="s">
        <v>792</v>
      </c>
      <c r="C468" s="615"/>
      <c r="D468" s="616"/>
      <c r="E468" s="616"/>
      <c r="F468" s="616"/>
      <c r="G468" s="617"/>
    </row>
    <row r="469" spans="1:7" ht="42.75">
      <c r="A469" s="23" t="s">
        <v>22</v>
      </c>
      <c r="B469" s="27" t="s">
        <v>365</v>
      </c>
      <c r="C469" s="26" t="s">
        <v>366</v>
      </c>
      <c r="D469" s="26" t="s">
        <v>367</v>
      </c>
      <c r="E469" s="37"/>
      <c r="F469" s="37"/>
      <c r="G469" s="466"/>
    </row>
    <row r="470" spans="1:7">
      <c r="A470" s="23" t="s">
        <v>10</v>
      </c>
      <c r="B470" s="27" t="s">
        <v>378</v>
      </c>
      <c r="C470" s="26" t="s">
        <v>166</v>
      </c>
      <c r="D470" s="23" t="s">
        <v>369</v>
      </c>
      <c r="E470" s="37"/>
      <c r="F470" s="37"/>
      <c r="G470" s="466"/>
    </row>
    <row r="471" spans="1:7">
      <c r="A471" s="23" t="s">
        <v>12</v>
      </c>
      <c r="B471" s="27" t="s">
        <v>379</v>
      </c>
      <c r="C471" s="26" t="s">
        <v>166</v>
      </c>
      <c r="D471" s="23" t="s">
        <v>380</v>
      </c>
      <c r="E471" s="465">
        <v>0</v>
      </c>
      <c r="F471" s="465">
        <v>0</v>
      </c>
      <c r="G471" s="466"/>
    </row>
    <row r="472" spans="1:7">
      <c r="A472" s="23" t="s">
        <v>24</v>
      </c>
      <c r="B472" s="27" t="s">
        <v>381</v>
      </c>
      <c r="C472" s="26" t="s">
        <v>166</v>
      </c>
      <c r="D472" s="23" t="s">
        <v>382</v>
      </c>
      <c r="E472" s="37"/>
      <c r="F472" s="37"/>
      <c r="G472" s="466"/>
    </row>
    <row r="473" spans="1:7">
      <c r="A473" s="23" t="s">
        <v>25</v>
      </c>
      <c r="B473" s="27" t="s">
        <v>788</v>
      </c>
      <c r="C473" s="26" t="s">
        <v>166</v>
      </c>
      <c r="D473" s="23" t="s">
        <v>380</v>
      </c>
      <c r="E473" s="465">
        <v>0</v>
      </c>
      <c r="F473" s="465">
        <v>0</v>
      </c>
      <c r="G473" s="466"/>
    </row>
    <row r="474" spans="1:7" ht="42.75">
      <c r="A474" s="23" t="s">
        <v>35</v>
      </c>
      <c r="B474" s="27" t="s">
        <v>976</v>
      </c>
      <c r="C474" s="26" t="s">
        <v>166</v>
      </c>
      <c r="D474" s="23" t="s">
        <v>380</v>
      </c>
      <c r="E474" s="465">
        <v>0</v>
      </c>
      <c r="F474" s="465">
        <v>0</v>
      </c>
      <c r="G474" s="466"/>
    </row>
    <row r="475" spans="1:7" ht="28.5">
      <c r="A475" s="23" t="s">
        <v>37</v>
      </c>
      <c r="B475" s="27" t="s">
        <v>790</v>
      </c>
      <c r="C475" s="26" t="s">
        <v>166</v>
      </c>
      <c r="D475" s="23" t="s">
        <v>380</v>
      </c>
      <c r="E475" s="465">
        <v>0</v>
      </c>
      <c r="F475" s="465">
        <v>0</v>
      </c>
      <c r="G475" s="466"/>
    </row>
    <row r="476" spans="1:7" s="116" customFormat="1" ht="15">
      <c r="A476" s="23" t="s">
        <v>39</v>
      </c>
      <c r="B476" s="27" t="s">
        <v>791</v>
      </c>
      <c r="C476" s="26" t="s">
        <v>166</v>
      </c>
      <c r="D476" s="23" t="s">
        <v>380</v>
      </c>
      <c r="E476" s="465">
        <v>0</v>
      </c>
      <c r="F476" s="465">
        <v>0</v>
      </c>
      <c r="G476" s="466"/>
    </row>
    <row r="477" spans="1:7" ht="30">
      <c r="A477" s="112" t="s">
        <v>41</v>
      </c>
      <c r="B477" s="114" t="s">
        <v>808</v>
      </c>
      <c r="C477" s="115" t="s">
        <v>1185</v>
      </c>
      <c r="D477" s="115" t="s">
        <v>23</v>
      </c>
      <c r="E477" s="112">
        <f>(E473+E474+E476+E475)*E472</f>
        <v>0</v>
      </c>
      <c r="F477" s="112">
        <f>(F473+F474+F476+F475)*F472</f>
        <v>0</v>
      </c>
      <c r="G477" s="79"/>
    </row>
    <row r="478" spans="1:7" ht="30">
      <c r="A478" s="112" t="s">
        <v>69</v>
      </c>
      <c r="B478" s="114" t="s">
        <v>384</v>
      </c>
      <c r="C478" s="115" t="s">
        <v>385</v>
      </c>
      <c r="D478" s="115" t="s">
        <v>331</v>
      </c>
      <c r="E478" s="112">
        <f>((E473*E472)*E470)/1000</f>
        <v>0</v>
      </c>
      <c r="F478" s="112">
        <f t="shared" ref="F478" si="28">((F473*F472)*F470)/1000</f>
        <v>0</v>
      </c>
      <c r="G478" s="79"/>
    </row>
    <row r="479" spans="1:7" ht="45">
      <c r="A479" s="112" t="s">
        <v>283</v>
      </c>
      <c r="B479" s="114" t="s">
        <v>979</v>
      </c>
      <c r="C479" s="115" t="s">
        <v>1186</v>
      </c>
      <c r="D479" s="115" t="s">
        <v>331</v>
      </c>
      <c r="E479" s="112">
        <f>((E474*E472)*E470)/1000</f>
        <v>0</v>
      </c>
      <c r="F479" s="112">
        <f t="shared" ref="F479" si="29">((F474*F472)*F470)/1000</f>
        <v>0</v>
      </c>
      <c r="G479" s="79"/>
    </row>
    <row r="480" spans="1:7" ht="30">
      <c r="A480" s="112" t="s">
        <v>284</v>
      </c>
      <c r="B480" s="114" t="s">
        <v>786</v>
      </c>
      <c r="C480" s="115" t="s">
        <v>386</v>
      </c>
      <c r="D480" s="115" t="s">
        <v>331</v>
      </c>
      <c r="E480" s="112">
        <f>((E475*E472)*E470)/1000</f>
        <v>0</v>
      </c>
      <c r="F480" s="112">
        <f t="shared" ref="F480" si="30">((F475*F472)*F470)/1000</f>
        <v>0</v>
      </c>
      <c r="G480" s="79"/>
    </row>
    <row r="481" spans="1:7" ht="30">
      <c r="A481" s="112" t="s">
        <v>286</v>
      </c>
      <c r="B481" s="114" t="s">
        <v>785</v>
      </c>
      <c r="C481" s="115" t="s">
        <v>1187</v>
      </c>
      <c r="D481" s="115" t="s">
        <v>331</v>
      </c>
      <c r="E481" s="112">
        <f>((E470*E472)*E476)/1000</f>
        <v>0</v>
      </c>
      <c r="F481" s="112">
        <f t="shared" ref="F481" si="31">((F470*F472)*F476)/1000</f>
        <v>0</v>
      </c>
      <c r="G481" s="79"/>
    </row>
    <row r="482" spans="1:7" s="116" customFormat="1" ht="15">
      <c r="A482" s="603"/>
      <c r="B482" s="604"/>
      <c r="C482" s="604"/>
      <c r="D482" s="604"/>
      <c r="E482" s="604"/>
      <c r="F482" s="605"/>
      <c r="G482" s="44"/>
    </row>
    <row r="483" spans="1:7" ht="33" customHeight="1">
      <c r="A483" s="34" t="s">
        <v>393</v>
      </c>
      <c r="B483" s="35" t="s">
        <v>793</v>
      </c>
      <c r="C483" s="615"/>
      <c r="D483" s="616"/>
      <c r="E483" s="616"/>
      <c r="F483" s="616"/>
      <c r="G483" s="617"/>
    </row>
    <row r="484" spans="1:7" ht="42.75">
      <c r="A484" s="23" t="s">
        <v>22</v>
      </c>
      <c r="B484" s="27" t="s">
        <v>365</v>
      </c>
      <c r="C484" s="26" t="s">
        <v>366</v>
      </c>
      <c r="D484" s="26" t="s">
        <v>367</v>
      </c>
      <c r="E484" s="37"/>
      <c r="F484" s="37"/>
      <c r="G484" s="466"/>
    </row>
    <row r="485" spans="1:7">
      <c r="A485" s="23" t="s">
        <v>10</v>
      </c>
      <c r="B485" s="27" t="s">
        <v>378</v>
      </c>
      <c r="C485" s="26" t="s">
        <v>166</v>
      </c>
      <c r="D485" s="23" t="s">
        <v>369</v>
      </c>
      <c r="E485" s="37"/>
      <c r="F485" s="37"/>
      <c r="G485" s="466"/>
    </row>
    <row r="486" spans="1:7">
      <c r="A486" s="23" t="s">
        <v>12</v>
      </c>
      <c r="B486" s="27" t="s">
        <v>379</v>
      </c>
      <c r="C486" s="26" t="s">
        <v>166</v>
      </c>
      <c r="D486" s="23" t="s">
        <v>380</v>
      </c>
      <c r="E486" s="465">
        <v>0</v>
      </c>
      <c r="F486" s="465">
        <v>0</v>
      </c>
      <c r="G486" s="467"/>
    </row>
    <row r="487" spans="1:7">
      <c r="A487" s="23" t="s">
        <v>24</v>
      </c>
      <c r="B487" s="27" t="s">
        <v>381</v>
      </c>
      <c r="C487" s="26" t="s">
        <v>166</v>
      </c>
      <c r="D487" s="23" t="s">
        <v>382</v>
      </c>
      <c r="E487" s="37"/>
      <c r="F487" s="37"/>
      <c r="G487" s="467"/>
    </row>
    <row r="488" spans="1:7">
      <c r="A488" s="23" t="s">
        <v>25</v>
      </c>
      <c r="B488" s="27" t="s">
        <v>788</v>
      </c>
      <c r="C488" s="26" t="s">
        <v>166</v>
      </c>
      <c r="D488" s="23" t="s">
        <v>380</v>
      </c>
      <c r="E488" s="465">
        <v>0</v>
      </c>
      <c r="F488" s="465">
        <v>0</v>
      </c>
      <c r="G488" s="467"/>
    </row>
    <row r="489" spans="1:7" ht="42.75">
      <c r="A489" s="23" t="s">
        <v>35</v>
      </c>
      <c r="B489" s="27" t="s">
        <v>980</v>
      </c>
      <c r="C489" s="26" t="s">
        <v>166</v>
      </c>
      <c r="D489" s="23" t="s">
        <v>380</v>
      </c>
      <c r="E489" s="465">
        <v>0</v>
      </c>
      <c r="F489" s="465">
        <v>0</v>
      </c>
      <c r="G489" s="467"/>
    </row>
    <row r="490" spans="1:7" ht="28.5">
      <c r="A490" s="23" t="s">
        <v>37</v>
      </c>
      <c r="B490" s="27" t="s">
        <v>790</v>
      </c>
      <c r="C490" s="26" t="s">
        <v>166</v>
      </c>
      <c r="D490" s="23" t="s">
        <v>380</v>
      </c>
      <c r="E490" s="465">
        <v>0</v>
      </c>
      <c r="F490" s="465">
        <v>0</v>
      </c>
      <c r="G490" s="467"/>
    </row>
    <row r="491" spans="1:7" s="116" customFormat="1" ht="15">
      <c r="A491" s="23" t="s">
        <v>39</v>
      </c>
      <c r="B491" s="27" t="s">
        <v>791</v>
      </c>
      <c r="C491" s="26" t="s">
        <v>166</v>
      </c>
      <c r="D491" s="23" t="s">
        <v>380</v>
      </c>
      <c r="E491" s="465">
        <v>0</v>
      </c>
      <c r="F491" s="465">
        <v>0</v>
      </c>
      <c r="G491" s="467"/>
    </row>
    <row r="492" spans="1:7" ht="30">
      <c r="A492" s="112" t="s">
        <v>41</v>
      </c>
      <c r="B492" s="114" t="s">
        <v>383</v>
      </c>
      <c r="C492" s="115" t="s">
        <v>1185</v>
      </c>
      <c r="D492" s="115" t="s">
        <v>23</v>
      </c>
      <c r="E492" s="112">
        <f>(E488+E489+E491+E490)*E487</f>
        <v>0</v>
      </c>
      <c r="F492" s="112">
        <f>(F488+F489+F491+F490)*F487</f>
        <v>0</v>
      </c>
      <c r="G492" s="79"/>
    </row>
    <row r="493" spans="1:7" ht="30">
      <c r="A493" s="112" t="s">
        <v>69</v>
      </c>
      <c r="B493" s="114" t="s">
        <v>384</v>
      </c>
      <c r="C493" s="115" t="s">
        <v>385</v>
      </c>
      <c r="D493" s="115" t="s">
        <v>331</v>
      </c>
      <c r="E493" s="112">
        <f>((E488*E487)*E485)/1000</f>
        <v>0</v>
      </c>
      <c r="F493" s="112">
        <f t="shared" ref="F493" si="32">((F488*F487)*F485)/1000</f>
        <v>0</v>
      </c>
      <c r="G493" s="79"/>
    </row>
    <row r="494" spans="1:7" ht="45">
      <c r="A494" s="112" t="s">
        <v>283</v>
      </c>
      <c r="B494" s="114" t="s">
        <v>981</v>
      </c>
      <c r="C494" s="115" t="s">
        <v>1186</v>
      </c>
      <c r="D494" s="115" t="s">
        <v>331</v>
      </c>
      <c r="E494" s="112">
        <f>((E489*E487)*E485)/1000</f>
        <v>0</v>
      </c>
      <c r="F494" s="112">
        <f t="shared" ref="F494" si="33">((F489*F487)*F485)/1000</f>
        <v>0</v>
      </c>
      <c r="G494" s="79"/>
    </row>
    <row r="495" spans="1:7" ht="30">
      <c r="A495" s="112" t="s">
        <v>284</v>
      </c>
      <c r="B495" s="114" t="s">
        <v>786</v>
      </c>
      <c r="C495" s="115" t="s">
        <v>386</v>
      </c>
      <c r="D495" s="115" t="s">
        <v>331</v>
      </c>
      <c r="E495" s="112">
        <f>((E490*E487)*E485)/1000</f>
        <v>0</v>
      </c>
      <c r="F495" s="112">
        <f t="shared" ref="F495" si="34">((F490*F487)*F485)/1000</f>
        <v>0</v>
      </c>
      <c r="G495" s="79"/>
    </row>
    <row r="496" spans="1:7" ht="30">
      <c r="A496" s="112" t="s">
        <v>286</v>
      </c>
      <c r="B496" s="114" t="s">
        <v>785</v>
      </c>
      <c r="C496" s="115" t="s">
        <v>1187</v>
      </c>
      <c r="D496" s="115" t="s">
        <v>331</v>
      </c>
      <c r="E496" s="112">
        <f>((E485*E487)*E491)/1000</f>
        <v>0</v>
      </c>
      <c r="F496" s="112">
        <f t="shared" ref="F496" si="35">((F485*F487)*F491)/1000</f>
        <v>0</v>
      </c>
      <c r="G496" s="79"/>
    </row>
    <row r="497" spans="1:7" s="116" customFormat="1" ht="15">
      <c r="A497" s="603"/>
      <c r="B497" s="604"/>
      <c r="C497" s="604"/>
      <c r="D497" s="604"/>
      <c r="E497" s="604"/>
      <c r="F497" s="605"/>
      <c r="G497" s="44"/>
    </row>
    <row r="498" spans="1:7" ht="33" customHeight="1">
      <c r="A498" s="34" t="s">
        <v>397</v>
      </c>
      <c r="B498" s="35" t="s">
        <v>794</v>
      </c>
      <c r="C498" s="615"/>
      <c r="D498" s="616"/>
      <c r="E498" s="616"/>
      <c r="F498" s="616"/>
      <c r="G498" s="617"/>
    </row>
    <row r="499" spans="1:7" ht="42.75">
      <c r="A499" s="23" t="s">
        <v>22</v>
      </c>
      <c r="B499" s="27" t="s">
        <v>365</v>
      </c>
      <c r="C499" s="26" t="s">
        <v>366</v>
      </c>
      <c r="D499" s="26" t="s">
        <v>367</v>
      </c>
      <c r="E499" s="37"/>
      <c r="F499" s="37"/>
      <c r="G499" s="80"/>
    </row>
    <row r="500" spans="1:7">
      <c r="A500" s="23" t="s">
        <v>10</v>
      </c>
      <c r="B500" s="27" t="s">
        <v>378</v>
      </c>
      <c r="C500" s="26" t="s">
        <v>166</v>
      </c>
      <c r="D500" s="23" t="s">
        <v>369</v>
      </c>
      <c r="E500" s="37"/>
      <c r="F500" s="37"/>
      <c r="G500" s="80"/>
    </row>
    <row r="501" spans="1:7">
      <c r="A501" s="23" t="s">
        <v>12</v>
      </c>
      <c r="B501" s="27" t="s">
        <v>379</v>
      </c>
      <c r="C501" s="26" t="s">
        <v>166</v>
      </c>
      <c r="D501" s="23" t="s">
        <v>380</v>
      </c>
      <c r="E501" s="45">
        <v>0</v>
      </c>
      <c r="F501" s="45">
        <v>0</v>
      </c>
      <c r="G501" s="118"/>
    </row>
    <row r="502" spans="1:7">
      <c r="A502" s="23" t="s">
        <v>24</v>
      </c>
      <c r="B502" s="27" t="s">
        <v>381</v>
      </c>
      <c r="C502" s="26" t="s">
        <v>166</v>
      </c>
      <c r="D502" s="23" t="s">
        <v>382</v>
      </c>
      <c r="E502" s="37"/>
      <c r="F502" s="37"/>
      <c r="G502" s="118"/>
    </row>
    <row r="503" spans="1:7">
      <c r="A503" s="23" t="s">
        <v>25</v>
      </c>
      <c r="B503" s="27" t="s">
        <v>788</v>
      </c>
      <c r="C503" s="26" t="s">
        <v>166</v>
      </c>
      <c r="D503" s="23" t="s">
        <v>380</v>
      </c>
      <c r="E503" s="45">
        <v>0</v>
      </c>
      <c r="F503" s="45">
        <v>0</v>
      </c>
      <c r="G503" s="118"/>
    </row>
    <row r="504" spans="1:7" ht="42.75">
      <c r="A504" s="23" t="s">
        <v>35</v>
      </c>
      <c r="B504" s="27" t="s">
        <v>980</v>
      </c>
      <c r="C504" s="26" t="s">
        <v>166</v>
      </c>
      <c r="D504" s="23" t="s">
        <v>380</v>
      </c>
      <c r="E504" s="45">
        <v>0</v>
      </c>
      <c r="F504" s="45">
        <v>0</v>
      </c>
      <c r="G504" s="118"/>
    </row>
    <row r="505" spans="1:7" ht="28.5">
      <c r="A505" s="23" t="s">
        <v>37</v>
      </c>
      <c r="B505" s="27" t="s">
        <v>790</v>
      </c>
      <c r="C505" s="26" t="s">
        <v>166</v>
      </c>
      <c r="D505" s="23" t="s">
        <v>380</v>
      </c>
      <c r="E505" s="45">
        <v>0</v>
      </c>
      <c r="F505" s="45">
        <v>0</v>
      </c>
      <c r="G505" s="118"/>
    </row>
    <row r="506" spans="1:7" s="116" customFormat="1" ht="15">
      <c r="A506" s="23" t="s">
        <v>39</v>
      </c>
      <c r="B506" s="27" t="s">
        <v>791</v>
      </c>
      <c r="C506" s="26" t="s">
        <v>166</v>
      </c>
      <c r="D506" s="23" t="s">
        <v>380</v>
      </c>
      <c r="E506" s="45">
        <v>0</v>
      </c>
      <c r="F506" s="45">
        <v>0</v>
      </c>
      <c r="G506" s="118"/>
    </row>
    <row r="507" spans="1:7" ht="30">
      <c r="A507" s="112" t="s">
        <v>41</v>
      </c>
      <c r="B507" s="114" t="s">
        <v>383</v>
      </c>
      <c r="C507" s="115" t="s">
        <v>1185</v>
      </c>
      <c r="D507" s="115" t="s">
        <v>23</v>
      </c>
      <c r="E507" s="112">
        <f>(E503+E504+E506+E505)*E502</f>
        <v>0</v>
      </c>
      <c r="F507" s="112">
        <f>(F503+F504+F506+F505)*F502</f>
        <v>0</v>
      </c>
      <c r="G507" s="79"/>
    </row>
    <row r="508" spans="1:7" ht="30">
      <c r="A508" s="112" t="s">
        <v>69</v>
      </c>
      <c r="B508" s="114" t="s">
        <v>384</v>
      </c>
      <c r="C508" s="115" t="s">
        <v>385</v>
      </c>
      <c r="D508" s="115" t="s">
        <v>331</v>
      </c>
      <c r="E508" s="112">
        <f>((E503*E502)*E500)/1000</f>
        <v>0</v>
      </c>
      <c r="F508" s="112">
        <f t="shared" ref="F508" si="36">((F503*F502)*F500)/1000</f>
        <v>0</v>
      </c>
      <c r="G508" s="79"/>
    </row>
    <row r="509" spans="1:7" ht="45">
      <c r="A509" s="112" t="s">
        <v>283</v>
      </c>
      <c r="B509" s="114" t="s">
        <v>979</v>
      </c>
      <c r="C509" s="115" t="s">
        <v>1186</v>
      </c>
      <c r="D509" s="115" t="s">
        <v>331</v>
      </c>
      <c r="E509" s="112">
        <f>((E504*E502)*E500)/1000</f>
        <v>0</v>
      </c>
      <c r="F509" s="112">
        <f t="shared" ref="F509" si="37">((F504*F502)*F500)/1000</f>
        <v>0</v>
      </c>
      <c r="G509" s="79"/>
    </row>
    <row r="510" spans="1:7" ht="30">
      <c r="A510" s="112" t="s">
        <v>284</v>
      </c>
      <c r="B510" s="114" t="s">
        <v>786</v>
      </c>
      <c r="C510" s="115" t="s">
        <v>386</v>
      </c>
      <c r="D510" s="115" t="s">
        <v>331</v>
      </c>
      <c r="E510" s="112">
        <f>((E505*E502)*E500)/1000</f>
        <v>0</v>
      </c>
      <c r="F510" s="112">
        <f t="shared" ref="F510" si="38">((F505*F502)*F500)/1000</f>
        <v>0</v>
      </c>
      <c r="G510" s="79"/>
    </row>
    <row r="511" spans="1:7" ht="30">
      <c r="A511" s="112" t="s">
        <v>286</v>
      </c>
      <c r="B511" s="114" t="s">
        <v>785</v>
      </c>
      <c r="C511" s="115" t="s">
        <v>1187</v>
      </c>
      <c r="D511" s="115" t="s">
        <v>331</v>
      </c>
      <c r="E511" s="112">
        <f>((E500*E502)*E506)/1000</f>
        <v>0</v>
      </c>
      <c r="F511" s="112">
        <f t="shared" ref="F511" si="39">((F500*F502)*F506)/1000</f>
        <v>0</v>
      </c>
      <c r="G511" s="79"/>
    </row>
    <row r="512" spans="1:7" s="116" customFormat="1" ht="15">
      <c r="A512" s="603"/>
      <c r="B512" s="604"/>
      <c r="C512" s="604"/>
      <c r="D512" s="604"/>
      <c r="E512" s="604"/>
      <c r="F512" s="605"/>
      <c r="G512" s="44"/>
    </row>
    <row r="513" spans="1:7" ht="28.5">
      <c r="A513" s="36" t="s">
        <v>399</v>
      </c>
      <c r="B513" s="35" t="s">
        <v>394</v>
      </c>
      <c r="C513" s="615" t="s">
        <v>395</v>
      </c>
      <c r="D513" s="616"/>
      <c r="E513" s="616"/>
      <c r="F513" s="664"/>
      <c r="G513" s="665"/>
    </row>
    <row r="514" spans="1:7" ht="42.75">
      <c r="A514" s="23" t="s">
        <v>22</v>
      </c>
      <c r="B514" s="27" t="s">
        <v>365</v>
      </c>
      <c r="C514" s="26" t="s">
        <v>366</v>
      </c>
      <c r="D514" s="26" t="s">
        <v>367</v>
      </c>
      <c r="E514" s="37"/>
      <c r="F514" s="37"/>
      <c r="G514" s="80"/>
    </row>
    <row r="515" spans="1:7">
      <c r="A515" s="23" t="s">
        <v>10</v>
      </c>
      <c r="B515" s="27" t="s">
        <v>378</v>
      </c>
      <c r="C515" s="26" t="s">
        <v>166</v>
      </c>
      <c r="D515" s="23" t="s">
        <v>369</v>
      </c>
      <c r="E515" s="37"/>
      <c r="F515" s="37"/>
      <c r="G515" s="80"/>
    </row>
    <row r="516" spans="1:7">
      <c r="A516" s="23" t="s">
        <v>12</v>
      </c>
      <c r="B516" s="27" t="s">
        <v>379</v>
      </c>
      <c r="C516" s="26" t="s">
        <v>166</v>
      </c>
      <c r="D516" s="23" t="s">
        <v>380</v>
      </c>
      <c r="E516" s="45">
        <v>0</v>
      </c>
      <c r="F516" s="45">
        <v>0</v>
      </c>
      <c r="G516" s="80"/>
    </row>
    <row r="517" spans="1:7">
      <c r="A517" s="23" t="s">
        <v>24</v>
      </c>
      <c r="B517" s="27" t="s">
        <v>389</v>
      </c>
      <c r="C517" s="26" t="s">
        <v>166</v>
      </c>
      <c r="D517" s="23" t="s">
        <v>382</v>
      </c>
      <c r="E517" s="37"/>
      <c r="F517" s="37"/>
      <c r="G517" s="80"/>
    </row>
    <row r="518" spans="1:7">
      <c r="A518" s="23" t="s">
        <v>25</v>
      </c>
      <c r="B518" s="27" t="s">
        <v>788</v>
      </c>
      <c r="C518" s="26" t="s">
        <v>166</v>
      </c>
      <c r="D518" s="23" t="s">
        <v>380</v>
      </c>
      <c r="E518" s="45">
        <v>0</v>
      </c>
      <c r="F518" s="45">
        <v>0</v>
      </c>
      <c r="G518" s="80"/>
    </row>
    <row r="519" spans="1:7" ht="42.75">
      <c r="A519" s="23" t="s">
        <v>35</v>
      </c>
      <c r="B519" s="27" t="s">
        <v>980</v>
      </c>
      <c r="C519" s="26" t="s">
        <v>166</v>
      </c>
      <c r="D519" s="23" t="s">
        <v>380</v>
      </c>
      <c r="E519" s="45">
        <v>0</v>
      </c>
      <c r="F519" s="45">
        <v>0</v>
      </c>
      <c r="G519" s="80"/>
    </row>
    <row r="520" spans="1:7" ht="28.5">
      <c r="A520" s="23" t="s">
        <v>37</v>
      </c>
      <c r="B520" s="27" t="s">
        <v>790</v>
      </c>
      <c r="C520" s="26" t="s">
        <v>166</v>
      </c>
      <c r="D520" s="23" t="s">
        <v>380</v>
      </c>
      <c r="E520" s="45">
        <v>0</v>
      </c>
      <c r="F520" s="45">
        <v>0</v>
      </c>
      <c r="G520" s="80"/>
    </row>
    <row r="521" spans="1:7" s="116" customFormat="1" ht="16.5" customHeight="1">
      <c r="A521" s="23" t="s">
        <v>39</v>
      </c>
      <c r="B521" s="27" t="s">
        <v>791</v>
      </c>
      <c r="C521" s="26" t="s">
        <v>166</v>
      </c>
      <c r="D521" s="23" t="s">
        <v>380</v>
      </c>
      <c r="E521" s="45">
        <v>0</v>
      </c>
      <c r="F521" s="45">
        <v>0</v>
      </c>
      <c r="G521" s="80"/>
    </row>
    <row r="522" spans="1:7" ht="30">
      <c r="A522" s="112" t="s">
        <v>41</v>
      </c>
      <c r="B522" s="114" t="s">
        <v>396</v>
      </c>
      <c r="C522" s="115" t="s">
        <v>1185</v>
      </c>
      <c r="D522" s="115" t="s">
        <v>23</v>
      </c>
      <c r="E522" s="112">
        <f>(E519+E520+E521+E518)*E517</f>
        <v>0</v>
      </c>
      <c r="F522" s="112">
        <f>(F519+F520+F521+F518)*F517</f>
        <v>0</v>
      </c>
      <c r="G522" s="79"/>
    </row>
    <row r="523" spans="1:7" ht="30">
      <c r="A523" s="112" t="s">
        <v>69</v>
      </c>
      <c r="B523" s="114" t="s">
        <v>384</v>
      </c>
      <c r="C523" s="115" t="s">
        <v>385</v>
      </c>
      <c r="D523" s="115" t="s">
        <v>331</v>
      </c>
      <c r="E523" s="112">
        <f>((E518*E517)*E515)/1000</f>
        <v>0</v>
      </c>
      <c r="F523" s="112">
        <f t="shared" ref="F523" si="40">((F518*F517)*F515)/1000</f>
        <v>0</v>
      </c>
      <c r="G523" s="79"/>
    </row>
    <row r="524" spans="1:7" ht="45">
      <c r="A524" s="112" t="s">
        <v>283</v>
      </c>
      <c r="B524" s="114" t="s">
        <v>981</v>
      </c>
      <c r="C524" s="115" t="s">
        <v>1186</v>
      </c>
      <c r="D524" s="115" t="s">
        <v>331</v>
      </c>
      <c r="E524" s="112">
        <f>((E519*E517)*E515)/1000</f>
        <v>0</v>
      </c>
      <c r="F524" s="112">
        <f t="shared" ref="F524" si="41">((F519*F517)*F515)/1000</f>
        <v>0</v>
      </c>
      <c r="G524" s="79"/>
    </row>
    <row r="525" spans="1:7" ht="30">
      <c r="A525" s="112" t="s">
        <v>284</v>
      </c>
      <c r="B525" s="114" t="s">
        <v>786</v>
      </c>
      <c r="C525" s="115" t="s">
        <v>386</v>
      </c>
      <c r="D525" s="115" t="s">
        <v>331</v>
      </c>
      <c r="E525" s="112">
        <f>((E520*E517)*E515)/1000</f>
        <v>0</v>
      </c>
      <c r="F525" s="112">
        <f t="shared" ref="F525" si="42">((F520*F517)*F515)/1000</f>
        <v>0</v>
      </c>
      <c r="G525" s="79"/>
    </row>
    <row r="526" spans="1:7" ht="30">
      <c r="A526" s="112" t="s">
        <v>286</v>
      </c>
      <c r="B526" s="114" t="s">
        <v>785</v>
      </c>
      <c r="C526" s="115" t="s">
        <v>1187</v>
      </c>
      <c r="D526" s="115" t="s">
        <v>331</v>
      </c>
      <c r="E526" s="112">
        <f>((E521*E517)*E515)/1000</f>
        <v>0</v>
      </c>
      <c r="F526" s="112">
        <f t="shared" ref="F526" si="43">((F521*F517)*F515)/1000</f>
        <v>0</v>
      </c>
      <c r="G526" s="79"/>
    </row>
    <row r="527" spans="1:7" ht="45">
      <c r="A527" s="112" t="s">
        <v>400</v>
      </c>
      <c r="B527" s="114" t="s">
        <v>398</v>
      </c>
      <c r="C527" s="115" t="s">
        <v>1191</v>
      </c>
      <c r="D527" s="115" t="s">
        <v>331</v>
      </c>
      <c r="E527" s="112">
        <f>IF(E346="Yes",E433+E448+E463+E478+E493+E508+E523, E433+E448+E463+E478+E493+E508)</f>
        <v>0</v>
      </c>
      <c r="F527" s="112">
        <f>IF(F346="Yes",F433+F448+F463+F478+F493+F508+F523, F433+F448+F463+F478+F493+F508)</f>
        <v>0</v>
      </c>
      <c r="G527" s="79"/>
    </row>
    <row r="528" spans="1:7" ht="45">
      <c r="A528" s="112" t="s">
        <v>401</v>
      </c>
      <c r="B528" s="114" t="s">
        <v>787</v>
      </c>
      <c r="C528" s="115" t="s">
        <v>1190</v>
      </c>
      <c r="D528" s="115" t="s">
        <v>331</v>
      </c>
      <c r="E528" s="112">
        <f>E434+E449+E464+E479+E494+E509</f>
        <v>0</v>
      </c>
      <c r="F528" s="112">
        <f t="shared" ref="F528" si="44">F434+F449+F464+F479+F494+F509</f>
        <v>0</v>
      </c>
      <c r="G528" s="79"/>
    </row>
    <row r="529" spans="1:7" ht="45">
      <c r="A529" s="112" t="s">
        <v>1188</v>
      </c>
      <c r="B529" s="114" t="s">
        <v>786</v>
      </c>
      <c r="C529" s="115" t="s">
        <v>1192</v>
      </c>
      <c r="D529" s="115" t="s">
        <v>331</v>
      </c>
      <c r="E529" s="112">
        <f>E435+E450+E465+E480+E495+E510</f>
        <v>0</v>
      </c>
      <c r="F529" s="112">
        <f t="shared" ref="F529" si="45">F435+F450+F465+F480+F495+F510</f>
        <v>0</v>
      </c>
      <c r="G529" s="79"/>
    </row>
    <row r="530" spans="1:7" ht="60">
      <c r="A530" s="112" t="s">
        <v>1189</v>
      </c>
      <c r="B530" s="114" t="s">
        <v>795</v>
      </c>
      <c r="C530" s="115" t="s">
        <v>1193</v>
      </c>
      <c r="D530" s="115" t="s">
        <v>331</v>
      </c>
      <c r="E530" s="112">
        <f>E436+E451+E466+E481+E496+E511</f>
        <v>0</v>
      </c>
      <c r="F530" s="112">
        <f t="shared" ref="F530" si="46">F436+F451+F466+F481+F496+F511</f>
        <v>0</v>
      </c>
      <c r="G530" s="79"/>
    </row>
    <row r="531" spans="1:7" s="116" customFormat="1" ht="15">
      <c r="A531" s="603"/>
      <c r="B531" s="604"/>
      <c r="C531" s="604"/>
      <c r="D531" s="604"/>
      <c r="E531" s="604"/>
      <c r="F531" s="605"/>
      <c r="G531" s="44"/>
    </row>
    <row r="532" spans="1:7" s="111" customFormat="1" ht="15">
      <c r="A532" s="197" t="s">
        <v>402</v>
      </c>
      <c r="B532" s="102" t="s">
        <v>403</v>
      </c>
      <c r="C532" s="606"/>
      <c r="D532" s="607"/>
      <c r="E532" s="607"/>
      <c r="F532" s="607"/>
      <c r="G532" s="608"/>
    </row>
    <row r="533" spans="1:7">
      <c r="A533" s="34" t="s">
        <v>404</v>
      </c>
      <c r="B533" s="35" t="s">
        <v>405</v>
      </c>
      <c r="C533" s="36"/>
      <c r="D533" s="23"/>
      <c r="E533" s="191"/>
      <c r="F533" s="666"/>
      <c r="G533" s="667"/>
    </row>
    <row r="534" spans="1:7" ht="42.75">
      <c r="A534" s="23" t="s">
        <v>22</v>
      </c>
      <c r="B534" s="27" t="s">
        <v>365</v>
      </c>
      <c r="C534" s="26" t="s">
        <v>366</v>
      </c>
      <c r="D534" s="26" t="s">
        <v>367</v>
      </c>
      <c r="E534" s="37"/>
      <c r="F534" s="37"/>
      <c r="G534" s="80"/>
    </row>
    <row r="535" spans="1:7">
      <c r="A535" s="23" t="s">
        <v>10</v>
      </c>
      <c r="B535" s="27" t="s">
        <v>406</v>
      </c>
      <c r="C535" s="26" t="s">
        <v>166</v>
      </c>
      <c r="D535" s="23" t="s">
        <v>407</v>
      </c>
      <c r="E535" s="37"/>
      <c r="F535" s="37"/>
      <c r="G535" s="80"/>
    </row>
    <row r="536" spans="1:7">
      <c r="A536" s="23" t="s">
        <v>12</v>
      </c>
      <c r="B536" s="27" t="s">
        <v>371</v>
      </c>
      <c r="C536" s="26" t="s">
        <v>166</v>
      </c>
      <c r="D536" s="23" t="s">
        <v>408</v>
      </c>
      <c r="E536" s="45">
        <v>0</v>
      </c>
      <c r="F536" s="45">
        <v>0</v>
      </c>
      <c r="G536" s="80"/>
    </row>
    <row r="537" spans="1:7" ht="42.75">
      <c r="A537" s="23" t="s">
        <v>24</v>
      </c>
      <c r="B537" s="27" t="s">
        <v>976</v>
      </c>
      <c r="C537" s="26" t="s">
        <v>166</v>
      </c>
      <c r="D537" s="23" t="s">
        <v>408</v>
      </c>
      <c r="E537" s="45">
        <v>0</v>
      </c>
      <c r="F537" s="45">
        <v>0</v>
      </c>
      <c r="G537" s="80"/>
    </row>
    <row r="538" spans="1:7" s="116" customFormat="1" ht="28.5">
      <c r="A538" s="23" t="s">
        <v>25</v>
      </c>
      <c r="B538" s="27" t="s">
        <v>790</v>
      </c>
      <c r="C538" s="26" t="s">
        <v>166</v>
      </c>
      <c r="D538" s="23" t="s">
        <v>408</v>
      </c>
      <c r="E538" s="45">
        <v>0</v>
      </c>
      <c r="F538" s="45">
        <v>0</v>
      </c>
      <c r="G538" s="80"/>
    </row>
    <row r="539" spans="1:7" s="116" customFormat="1" ht="15">
      <c r="A539" s="23" t="s">
        <v>35</v>
      </c>
      <c r="B539" s="27" t="s">
        <v>791</v>
      </c>
      <c r="C539" s="26" t="s">
        <v>166</v>
      </c>
      <c r="D539" s="23" t="s">
        <v>408</v>
      </c>
      <c r="E539" s="45">
        <v>0</v>
      </c>
      <c r="F539" s="45">
        <v>0</v>
      </c>
      <c r="G539" s="80"/>
    </row>
    <row r="540" spans="1:7" ht="15">
      <c r="A540" s="112" t="s">
        <v>37</v>
      </c>
      <c r="B540" s="114" t="s">
        <v>809</v>
      </c>
      <c r="C540" s="115" t="s">
        <v>1194</v>
      </c>
      <c r="D540" s="115" t="s">
        <v>408</v>
      </c>
      <c r="E540" s="112">
        <f>E537+E538+E539</f>
        <v>0</v>
      </c>
      <c r="F540" s="112">
        <f t="shared" ref="F540" si="47">F537+F538+F539</f>
        <v>0</v>
      </c>
      <c r="G540" s="79"/>
    </row>
    <row r="541" spans="1:7" ht="45">
      <c r="A541" s="112" t="s">
        <v>39</v>
      </c>
      <c r="B541" s="114" t="s">
        <v>976</v>
      </c>
      <c r="C541" s="115" t="s">
        <v>1195</v>
      </c>
      <c r="D541" s="115" t="s">
        <v>331</v>
      </c>
      <c r="E541" s="112">
        <f>E535*E537</f>
        <v>0</v>
      </c>
      <c r="F541" s="112">
        <f t="shared" ref="F541" si="48">F535*F537</f>
        <v>0</v>
      </c>
      <c r="G541" s="79"/>
    </row>
    <row r="542" spans="1:7" ht="30">
      <c r="A542" s="112" t="s">
        <v>41</v>
      </c>
      <c r="B542" s="114" t="s">
        <v>790</v>
      </c>
      <c r="C542" s="115" t="s">
        <v>1196</v>
      </c>
      <c r="D542" s="115" t="s">
        <v>331</v>
      </c>
      <c r="E542" s="112">
        <f>E535*E538</f>
        <v>0</v>
      </c>
      <c r="F542" s="112">
        <f t="shared" ref="F542" si="49">F535*F538</f>
        <v>0</v>
      </c>
      <c r="G542" s="79"/>
    </row>
    <row r="543" spans="1:7" ht="15">
      <c r="A543" s="112" t="s">
        <v>69</v>
      </c>
      <c r="B543" s="114" t="s">
        <v>791</v>
      </c>
      <c r="C543" s="115" t="s">
        <v>1197</v>
      </c>
      <c r="D543" s="115" t="s">
        <v>331</v>
      </c>
      <c r="E543" s="112">
        <f>E535*E539</f>
        <v>0</v>
      </c>
      <c r="F543" s="112">
        <f t="shared" ref="F543" si="50">F535*F539</f>
        <v>0</v>
      </c>
      <c r="G543" s="79"/>
    </row>
    <row r="544" spans="1:7" s="116" customFormat="1" ht="15">
      <c r="A544" s="603"/>
      <c r="B544" s="604"/>
      <c r="C544" s="604"/>
      <c r="D544" s="604"/>
      <c r="E544" s="604"/>
      <c r="F544" s="605"/>
      <c r="G544" s="44"/>
    </row>
    <row r="545" spans="1:7" s="81" customFormat="1" ht="16.5" customHeight="1">
      <c r="A545" s="34" t="s">
        <v>409</v>
      </c>
      <c r="B545" s="35" t="s">
        <v>410</v>
      </c>
      <c r="C545" s="615"/>
      <c r="D545" s="616"/>
      <c r="E545" s="616"/>
      <c r="F545" s="616"/>
      <c r="G545" s="617"/>
    </row>
    <row r="546" spans="1:7" ht="42.75">
      <c r="A546" s="23" t="s">
        <v>22</v>
      </c>
      <c r="B546" s="27" t="s">
        <v>365</v>
      </c>
      <c r="C546" s="26" t="s">
        <v>366</v>
      </c>
      <c r="D546" s="26" t="s">
        <v>367</v>
      </c>
      <c r="E546" s="37"/>
      <c r="F546" s="37"/>
      <c r="G546" s="467"/>
    </row>
    <row r="547" spans="1:7">
      <c r="A547" s="23" t="s">
        <v>10</v>
      </c>
      <c r="B547" s="27" t="s">
        <v>406</v>
      </c>
      <c r="C547" s="26" t="s">
        <v>166</v>
      </c>
      <c r="D547" s="23" t="s">
        <v>352</v>
      </c>
      <c r="E547" s="37"/>
      <c r="F547" s="37"/>
      <c r="G547" s="467"/>
    </row>
    <row r="548" spans="1:7">
      <c r="A548" s="23" t="s">
        <v>12</v>
      </c>
      <c r="B548" s="27" t="s">
        <v>379</v>
      </c>
      <c r="C548" s="26" t="s">
        <v>166</v>
      </c>
      <c r="D548" s="23" t="s">
        <v>411</v>
      </c>
      <c r="E548" s="465">
        <v>0</v>
      </c>
      <c r="F548" s="465">
        <v>0</v>
      </c>
      <c r="G548" s="467"/>
    </row>
    <row r="549" spans="1:7" ht="42.75">
      <c r="A549" s="23" t="s">
        <v>24</v>
      </c>
      <c r="B549" s="27" t="s">
        <v>976</v>
      </c>
      <c r="C549" s="26" t="s">
        <v>166</v>
      </c>
      <c r="D549" s="23" t="s">
        <v>411</v>
      </c>
      <c r="E549" s="465">
        <v>0</v>
      </c>
      <c r="F549" s="465">
        <v>0</v>
      </c>
      <c r="G549" s="467"/>
    </row>
    <row r="550" spans="1:7" s="116" customFormat="1" ht="28.5">
      <c r="A550" s="23" t="s">
        <v>25</v>
      </c>
      <c r="B550" s="27" t="s">
        <v>790</v>
      </c>
      <c r="C550" s="26" t="s">
        <v>166</v>
      </c>
      <c r="D550" s="23" t="s">
        <v>411</v>
      </c>
      <c r="E550" s="465">
        <v>0</v>
      </c>
      <c r="F550" s="465">
        <v>0</v>
      </c>
      <c r="G550" s="466"/>
    </row>
    <row r="551" spans="1:7" s="116" customFormat="1" ht="15">
      <c r="A551" s="23" t="s">
        <v>35</v>
      </c>
      <c r="B551" s="27" t="s">
        <v>791</v>
      </c>
      <c r="C551" s="26" t="s">
        <v>166</v>
      </c>
      <c r="D551" s="23" t="s">
        <v>411</v>
      </c>
      <c r="E551" s="465">
        <v>0</v>
      </c>
      <c r="F551" s="465">
        <v>0</v>
      </c>
      <c r="G551" s="466"/>
    </row>
    <row r="552" spans="1:7" ht="15">
      <c r="A552" s="112" t="s">
        <v>37</v>
      </c>
      <c r="B552" s="114" t="s">
        <v>810</v>
      </c>
      <c r="C552" s="115" t="s">
        <v>1194</v>
      </c>
      <c r="D552" s="115" t="s">
        <v>411</v>
      </c>
      <c r="E552" s="112">
        <f>E549+E550+E551</f>
        <v>0</v>
      </c>
      <c r="F552" s="112">
        <f>F548+F551</f>
        <v>0</v>
      </c>
      <c r="G552" s="79"/>
    </row>
    <row r="553" spans="1:7" ht="45">
      <c r="A553" s="112" t="s">
        <v>39</v>
      </c>
      <c r="B553" s="114" t="s">
        <v>976</v>
      </c>
      <c r="C553" s="115" t="s">
        <v>1195</v>
      </c>
      <c r="D553" s="115" t="s">
        <v>331</v>
      </c>
      <c r="E553" s="112">
        <f>E547*E549</f>
        <v>0</v>
      </c>
      <c r="F553" s="112">
        <f t="shared" ref="F553" si="51">F547*F549</f>
        <v>0</v>
      </c>
      <c r="G553" s="79"/>
    </row>
    <row r="554" spans="1:7" ht="30">
      <c r="A554" s="112" t="s">
        <v>41</v>
      </c>
      <c r="B554" s="114" t="s">
        <v>790</v>
      </c>
      <c r="C554" s="115" t="s">
        <v>1196</v>
      </c>
      <c r="D554" s="115" t="s">
        <v>331</v>
      </c>
      <c r="E554" s="112">
        <f>E547*E550</f>
        <v>0</v>
      </c>
      <c r="F554" s="112">
        <f t="shared" ref="F554" si="52">F547*F550</f>
        <v>0</v>
      </c>
      <c r="G554" s="79"/>
    </row>
    <row r="555" spans="1:7" ht="15">
      <c r="A555" s="112" t="s">
        <v>69</v>
      </c>
      <c r="B555" s="114" t="s">
        <v>791</v>
      </c>
      <c r="C555" s="115" t="s">
        <v>1197</v>
      </c>
      <c r="D555" s="115" t="s">
        <v>331</v>
      </c>
      <c r="E555" s="112">
        <f>E547*E551</f>
        <v>0</v>
      </c>
      <c r="F555" s="112">
        <f t="shared" ref="F555" si="53">F547*F551</f>
        <v>0</v>
      </c>
      <c r="G555" s="79"/>
    </row>
    <row r="556" spans="1:7" s="116" customFormat="1" ht="15">
      <c r="A556" s="603"/>
      <c r="B556" s="604"/>
      <c r="C556" s="604"/>
      <c r="D556" s="604"/>
      <c r="E556" s="604"/>
      <c r="F556" s="605"/>
      <c r="G556" s="44"/>
    </row>
    <row r="557" spans="1:7" s="81" customFormat="1" ht="28.5">
      <c r="A557" s="34" t="s">
        <v>412</v>
      </c>
      <c r="B557" s="35" t="s">
        <v>982</v>
      </c>
      <c r="C557" s="40" t="s">
        <v>738</v>
      </c>
      <c r="D557" s="616"/>
      <c r="E557" s="616"/>
      <c r="F557" s="616"/>
      <c r="G557" s="617"/>
    </row>
    <row r="558" spans="1:7" ht="42.75">
      <c r="A558" s="23" t="s">
        <v>22</v>
      </c>
      <c r="B558" s="27" t="s">
        <v>365</v>
      </c>
      <c r="C558" s="26" t="s">
        <v>366</v>
      </c>
      <c r="D558" s="26" t="s">
        <v>367</v>
      </c>
      <c r="E558" s="37"/>
      <c r="F558" s="37"/>
      <c r="G558" s="466"/>
    </row>
    <row r="559" spans="1:7">
      <c r="A559" s="23" t="s">
        <v>10</v>
      </c>
      <c r="B559" s="27" t="s">
        <v>406</v>
      </c>
      <c r="C559" s="26" t="s">
        <v>166</v>
      </c>
      <c r="D559" s="23" t="s">
        <v>352</v>
      </c>
      <c r="E559" s="37"/>
      <c r="F559" s="37"/>
      <c r="G559" s="466"/>
    </row>
    <row r="560" spans="1:7">
      <c r="A560" s="23" t="s">
        <v>12</v>
      </c>
      <c r="B560" s="27" t="s">
        <v>379</v>
      </c>
      <c r="C560" s="26" t="s">
        <v>166</v>
      </c>
      <c r="D560" s="23" t="s">
        <v>411</v>
      </c>
      <c r="E560" s="465">
        <v>0</v>
      </c>
      <c r="F560" s="465">
        <v>0</v>
      </c>
      <c r="G560" s="466"/>
    </row>
    <row r="561" spans="1:7" ht="42.75">
      <c r="A561" s="23" t="s">
        <v>24</v>
      </c>
      <c r="B561" s="27" t="s">
        <v>976</v>
      </c>
      <c r="C561" s="26" t="s">
        <v>166</v>
      </c>
      <c r="D561" s="23" t="s">
        <v>411</v>
      </c>
      <c r="E561" s="465">
        <v>0</v>
      </c>
      <c r="F561" s="465">
        <v>0</v>
      </c>
      <c r="G561" s="466"/>
    </row>
    <row r="562" spans="1:7" s="116" customFormat="1" ht="28.5">
      <c r="A562" s="23" t="s">
        <v>25</v>
      </c>
      <c r="B562" s="27" t="s">
        <v>790</v>
      </c>
      <c r="C562" s="26" t="s">
        <v>166</v>
      </c>
      <c r="D562" s="23" t="s">
        <v>411</v>
      </c>
      <c r="E562" s="465">
        <v>0</v>
      </c>
      <c r="F562" s="465">
        <v>0</v>
      </c>
      <c r="G562" s="466"/>
    </row>
    <row r="563" spans="1:7" s="116" customFormat="1" ht="15">
      <c r="A563" s="23" t="s">
        <v>35</v>
      </c>
      <c r="B563" s="27" t="s">
        <v>791</v>
      </c>
      <c r="C563" s="26" t="s">
        <v>166</v>
      </c>
      <c r="D563" s="23" t="s">
        <v>411</v>
      </c>
      <c r="E563" s="465">
        <v>0</v>
      </c>
      <c r="F563" s="465">
        <v>0</v>
      </c>
      <c r="G563" s="466"/>
    </row>
    <row r="564" spans="1:7" ht="15">
      <c r="A564" s="112" t="s">
        <v>37</v>
      </c>
      <c r="B564" s="114" t="s">
        <v>808</v>
      </c>
      <c r="C564" s="115" t="s">
        <v>1194</v>
      </c>
      <c r="D564" s="115" t="s">
        <v>411</v>
      </c>
      <c r="E564" s="112">
        <f>E561+E562+E563</f>
        <v>0</v>
      </c>
      <c r="F564" s="112">
        <f t="shared" ref="F564" si="54">F561+F562+F563</f>
        <v>0</v>
      </c>
      <c r="G564" s="79"/>
    </row>
    <row r="565" spans="1:7" ht="45">
      <c r="A565" s="112" t="s">
        <v>39</v>
      </c>
      <c r="B565" s="114" t="s">
        <v>976</v>
      </c>
      <c r="C565" s="115" t="s">
        <v>1195</v>
      </c>
      <c r="D565" s="115" t="s">
        <v>331</v>
      </c>
      <c r="E565" s="112">
        <f>E559*E561</f>
        <v>0</v>
      </c>
      <c r="F565" s="112">
        <f t="shared" ref="F565" si="55">F559*F561</f>
        <v>0</v>
      </c>
      <c r="G565" s="79"/>
    </row>
    <row r="566" spans="1:7" ht="30">
      <c r="A566" s="112" t="s">
        <v>41</v>
      </c>
      <c r="B566" s="114" t="s">
        <v>790</v>
      </c>
      <c r="C566" s="115" t="s">
        <v>1196</v>
      </c>
      <c r="D566" s="115" t="s">
        <v>331</v>
      </c>
      <c r="E566" s="112">
        <f>E559*E562</f>
        <v>0</v>
      </c>
      <c r="F566" s="112">
        <f t="shared" ref="F566" si="56">F559*F562</f>
        <v>0</v>
      </c>
      <c r="G566" s="79"/>
    </row>
    <row r="567" spans="1:7" ht="15">
      <c r="A567" s="112" t="s">
        <v>69</v>
      </c>
      <c r="B567" s="114" t="s">
        <v>791</v>
      </c>
      <c r="C567" s="115" t="s">
        <v>1197</v>
      </c>
      <c r="D567" s="115" t="s">
        <v>331</v>
      </c>
      <c r="E567" s="112">
        <f>E559*E563</f>
        <v>0</v>
      </c>
      <c r="F567" s="112">
        <f t="shared" ref="F567" si="57">F559*F563</f>
        <v>0</v>
      </c>
      <c r="G567" s="79"/>
    </row>
    <row r="568" spans="1:7" s="116" customFormat="1" ht="15">
      <c r="A568" s="603"/>
      <c r="B568" s="604"/>
      <c r="C568" s="604"/>
      <c r="D568" s="604"/>
      <c r="E568" s="604"/>
      <c r="F568" s="605"/>
      <c r="G568" s="44"/>
    </row>
    <row r="569" spans="1:7" s="81" customFormat="1" ht="28.5">
      <c r="A569" s="34" t="s">
        <v>413</v>
      </c>
      <c r="B569" s="35" t="s">
        <v>983</v>
      </c>
      <c r="C569" s="40" t="s">
        <v>738</v>
      </c>
      <c r="D569" s="616"/>
      <c r="E569" s="616"/>
      <c r="F569" s="616"/>
      <c r="G569" s="617"/>
    </row>
    <row r="570" spans="1:7" ht="42.75">
      <c r="A570" s="23" t="s">
        <v>22</v>
      </c>
      <c r="B570" s="27" t="s">
        <v>365</v>
      </c>
      <c r="C570" s="26" t="s">
        <v>366</v>
      </c>
      <c r="D570" s="26" t="s">
        <v>367</v>
      </c>
      <c r="E570" s="37"/>
      <c r="F570" s="37"/>
      <c r="G570" s="80"/>
    </row>
    <row r="571" spans="1:7">
      <c r="A571" s="23" t="s">
        <v>10</v>
      </c>
      <c r="B571" s="27" t="s">
        <v>406</v>
      </c>
      <c r="C571" s="26" t="s">
        <v>166</v>
      </c>
      <c r="D571" s="23" t="s">
        <v>352</v>
      </c>
      <c r="E571" s="37"/>
      <c r="F571" s="37"/>
      <c r="G571" s="80"/>
    </row>
    <row r="572" spans="1:7">
      <c r="A572" s="23" t="s">
        <v>12</v>
      </c>
      <c r="B572" s="27" t="s">
        <v>379</v>
      </c>
      <c r="C572" s="26" t="s">
        <v>166</v>
      </c>
      <c r="D572" s="23" t="s">
        <v>411</v>
      </c>
      <c r="E572" s="45">
        <v>0</v>
      </c>
      <c r="F572" s="45">
        <v>0</v>
      </c>
      <c r="G572" s="80"/>
    </row>
    <row r="573" spans="1:7" ht="42.75">
      <c r="A573" s="23" t="s">
        <v>24</v>
      </c>
      <c r="B573" s="27" t="s">
        <v>976</v>
      </c>
      <c r="C573" s="26" t="s">
        <v>166</v>
      </c>
      <c r="D573" s="23" t="s">
        <v>411</v>
      </c>
      <c r="E573" s="45">
        <v>0</v>
      </c>
      <c r="F573" s="45">
        <v>0</v>
      </c>
      <c r="G573" s="80"/>
    </row>
    <row r="574" spans="1:7" s="116" customFormat="1" ht="28.5">
      <c r="A574" s="23" t="s">
        <v>25</v>
      </c>
      <c r="B574" s="27" t="s">
        <v>790</v>
      </c>
      <c r="C574" s="26" t="s">
        <v>166</v>
      </c>
      <c r="D574" s="23" t="s">
        <v>411</v>
      </c>
      <c r="E574" s="45">
        <v>0</v>
      </c>
      <c r="F574" s="45">
        <v>0</v>
      </c>
      <c r="G574" s="80"/>
    </row>
    <row r="575" spans="1:7" s="116" customFormat="1" ht="15">
      <c r="A575" s="23" t="s">
        <v>35</v>
      </c>
      <c r="B575" s="27" t="s">
        <v>791</v>
      </c>
      <c r="C575" s="26" t="s">
        <v>166</v>
      </c>
      <c r="D575" s="23" t="s">
        <v>411</v>
      </c>
      <c r="E575" s="45">
        <v>0</v>
      </c>
      <c r="F575" s="45">
        <v>0</v>
      </c>
      <c r="G575" s="80"/>
    </row>
    <row r="576" spans="1:7" ht="15">
      <c r="A576" s="112" t="s">
        <v>37</v>
      </c>
      <c r="B576" s="114" t="s">
        <v>808</v>
      </c>
      <c r="C576" s="115" t="s">
        <v>1194</v>
      </c>
      <c r="D576" s="115" t="s">
        <v>411</v>
      </c>
      <c r="E576" s="112">
        <f>E573+E574+E575</f>
        <v>0</v>
      </c>
      <c r="F576" s="112">
        <f t="shared" ref="F576" si="58">F573+F574+F575</f>
        <v>0</v>
      </c>
      <c r="G576" s="79"/>
    </row>
    <row r="577" spans="1:7" ht="34.5" customHeight="1">
      <c r="A577" s="112" t="s">
        <v>39</v>
      </c>
      <c r="B577" s="114" t="s">
        <v>796</v>
      </c>
      <c r="C577" s="115" t="s">
        <v>1195</v>
      </c>
      <c r="D577" s="115" t="s">
        <v>331</v>
      </c>
      <c r="E577" s="112">
        <f>E571*E573</f>
        <v>0</v>
      </c>
      <c r="F577" s="112">
        <f t="shared" ref="F577" si="59">F571*F573</f>
        <v>0</v>
      </c>
      <c r="G577" s="79"/>
    </row>
    <row r="578" spans="1:7" ht="30">
      <c r="A578" s="112" t="s">
        <v>41</v>
      </c>
      <c r="B578" s="114" t="s">
        <v>790</v>
      </c>
      <c r="C578" s="115" t="s">
        <v>1196</v>
      </c>
      <c r="D578" s="115" t="s">
        <v>331</v>
      </c>
      <c r="E578" s="112">
        <f>E571*E574</f>
        <v>0</v>
      </c>
      <c r="F578" s="112">
        <f t="shared" ref="F578" si="60">F571*F574</f>
        <v>0</v>
      </c>
      <c r="G578" s="79"/>
    </row>
    <row r="579" spans="1:7" ht="15">
      <c r="A579" s="112" t="s">
        <v>69</v>
      </c>
      <c r="B579" s="114" t="s">
        <v>791</v>
      </c>
      <c r="C579" s="115" t="s">
        <v>1197</v>
      </c>
      <c r="D579" s="115" t="s">
        <v>331</v>
      </c>
      <c r="E579" s="112">
        <f>E571*E575</f>
        <v>0</v>
      </c>
      <c r="F579" s="112">
        <f t="shared" ref="F579" si="61">F571*F575</f>
        <v>0</v>
      </c>
      <c r="G579" s="79"/>
    </row>
    <row r="580" spans="1:7" ht="46.5" customHeight="1">
      <c r="A580" s="112" t="s">
        <v>1198</v>
      </c>
      <c r="B580" s="114" t="s">
        <v>984</v>
      </c>
      <c r="C580" s="115" t="s">
        <v>1201</v>
      </c>
      <c r="D580" s="115" t="s">
        <v>331</v>
      </c>
      <c r="E580" s="112">
        <f>E541+E553+E565+E577</f>
        <v>0</v>
      </c>
      <c r="F580" s="112">
        <f t="shared" ref="F580" si="62">F541+F553+F565+F577</f>
        <v>0</v>
      </c>
      <c r="G580" s="79"/>
    </row>
    <row r="581" spans="1:7" ht="38.25" customHeight="1">
      <c r="A581" s="112" t="s">
        <v>1199</v>
      </c>
      <c r="B581" s="114" t="s">
        <v>797</v>
      </c>
      <c r="C581" s="115" t="s">
        <v>1202</v>
      </c>
      <c r="D581" s="115" t="s">
        <v>331</v>
      </c>
      <c r="E581" s="112">
        <f t="shared" ref="E581:F582" si="63">E542+E554+E566+E578</f>
        <v>0</v>
      </c>
      <c r="F581" s="112">
        <f t="shared" si="63"/>
        <v>0</v>
      </c>
      <c r="G581" s="79"/>
    </row>
    <row r="582" spans="1:7" ht="38.25" customHeight="1">
      <c r="A582" s="112" t="s">
        <v>1200</v>
      </c>
      <c r="B582" s="114" t="s">
        <v>798</v>
      </c>
      <c r="C582" s="115" t="s">
        <v>1203</v>
      </c>
      <c r="D582" s="115" t="s">
        <v>331</v>
      </c>
      <c r="E582" s="112">
        <f t="shared" si="63"/>
        <v>0</v>
      </c>
      <c r="F582" s="112">
        <f t="shared" si="63"/>
        <v>0</v>
      </c>
      <c r="G582" s="79"/>
    </row>
    <row r="583" spans="1:7" s="116" customFormat="1" ht="15">
      <c r="A583" s="603"/>
      <c r="B583" s="604"/>
      <c r="C583" s="604"/>
      <c r="D583" s="604"/>
      <c r="E583" s="604"/>
      <c r="F583" s="605"/>
      <c r="G583" s="44"/>
    </row>
    <row r="584" spans="1:7" s="111" customFormat="1" ht="15">
      <c r="A584" s="197" t="s">
        <v>72</v>
      </c>
      <c r="B584" s="102" t="s">
        <v>414</v>
      </c>
      <c r="C584" s="606"/>
      <c r="D584" s="607"/>
      <c r="E584" s="607"/>
      <c r="F584" s="607"/>
      <c r="G584" s="608"/>
    </row>
    <row r="585" spans="1:7" ht="30">
      <c r="A585" s="112" t="s">
        <v>415</v>
      </c>
      <c r="B585" s="114" t="s">
        <v>799</v>
      </c>
      <c r="C585" s="115" t="s">
        <v>1206</v>
      </c>
      <c r="D585" s="115" t="s">
        <v>331</v>
      </c>
      <c r="E585" s="112">
        <f>E419+E528+E580</f>
        <v>0</v>
      </c>
      <c r="F585" s="112">
        <f t="shared" ref="F585" si="64">F419+F528+F580</f>
        <v>0</v>
      </c>
      <c r="G585" s="79"/>
    </row>
    <row r="586" spans="1:7" ht="30">
      <c r="A586" s="112" t="s">
        <v>416</v>
      </c>
      <c r="B586" s="114" t="s">
        <v>800</v>
      </c>
      <c r="C586" s="115" t="s">
        <v>1207</v>
      </c>
      <c r="D586" s="115" t="s">
        <v>331</v>
      </c>
      <c r="E586" s="112">
        <f>E420+E529+E581</f>
        <v>0</v>
      </c>
      <c r="F586" s="112">
        <f t="shared" ref="F586" si="65">F420+F529+F581</f>
        <v>0</v>
      </c>
      <c r="G586" s="79"/>
    </row>
    <row r="587" spans="1:7" ht="30">
      <c r="A587" s="112" t="s">
        <v>416</v>
      </c>
      <c r="B587" s="114" t="s">
        <v>801</v>
      </c>
      <c r="C587" s="115" t="s">
        <v>1208</v>
      </c>
      <c r="D587" s="115" t="s">
        <v>331</v>
      </c>
      <c r="E587" s="112">
        <f>E530+E582</f>
        <v>0</v>
      </c>
      <c r="F587" s="112">
        <f t="shared" ref="F587" si="66">F530+F582</f>
        <v>0</v>
      </c>
      <c r="G587" s="79"/>
    </row>
    <row r="588" spans="1:7" ht="30">
      <c r="A588" s="112" t="s">
        <v>417</v>
      </c>
      <c r="B588" s="114" t="s">
        <v>418</v>
      </c>
      <c r="C588" s="115" t="s">
        <v>1209</v>
      </c>
      <c r="D588" s="115" t="s">
        <v>331</v>
      </c>
      <c r="E588" s="112">
        <f>E585+E586+E587</f>
        <v>0</v>
      </c>
      <c r="F588" s="112">
        <f t="shared" ref="F588" si="67">F585+F586+F587</f>
        <v>0</v>
      </c>
      <c r="G588" s="79"/>
    </row>
    <row r="589" spans="1:7" s="119" customFormat="1" ht="15">
      <c r="A589" s="669"/>
      <c r="B589" s="670"/>
      <c r="C589" s="670"/>
      <c r="D589" s="670"/>
      <c r="E589" s="670"/>
      <c r="F589" s="670"/>
      <c r="G589" s="671"/>
    </row>
    <row r="590" spans="1:7" s="111" customFormat="1" ht="15">
      <c r="A590" s="197" t="s">
        <v>419</v>
      </c>
      <c r="B590" s="102" t="s">
        <v>420</v>
      </c>
      <c r="C590" s="606"/>
      <c r="D590" s="607"/>
      <c r="E590" s="607"/>
      <c r="F590" s="607"/>
      <c r="G590" s="608"/>
    </row>
    <row r="591" spans="1:7" ht="15">
      <c r="A591" s="112" t="s">
        <v>421</v>
      </c>
      <c r="B591" s="114" t="s">
        <v>422</v>
      </c>
      <c r="C591" s="115" t="s">
        <v>1210</v>
      </c>
      <c r="D591" s="115" t="s">
        <v>61</v>
      </c>
      <c r="E591" s="112">
        <f>IF(E348=0, (0), (E527*10/E348))</f>
        <v>0</v>
      </c>
      <c r="F591" s="112">
        <f>IF(F348=0, (0), (F527*10/F348))</f>
        <v>0</v>
      </c>
      <c r="G591" s="79"/>
    </row>
    <row r="592" spans="1:7" ht="45">
      <c r="A592" s="112" t="s">
        <v>423</v>
      </c>
      <c r="B592" s="114" t="s">
        <v>424</v>
      </c>
      <c r="C592" s="115" t="s">
        <v>425</v>
      </c>
      <c r="D592" s="115" t="s">
        <v>61</v>
      </c>
      <c r="E592" s="112">
        <f>IFERROR(((E334*860+E333*E324+E348*E591)/(E334+E324+E348)),0)</f>
        <v>0</v>
      </c>
      <c r="F592" s="112">
        <f>IFERROR(((F334*860+F333*F324+F348*F591)/(F334+F324+F348)),0)</f>
        <v>0</v>
      </c>
      <c r="G592" s="79"/>
    </row>
    <row r="593" spans="1:7" ht="15">
      <c r="A593" s="637"/>
      <c r="B593" s="638"/>
      <c r="C593" s="638"/>
      <c r="D593" s="638"/>
      <c r="E593" s="638"/>
      <c r="F593" s="638"/>
      <c r="G593" s="638"/>
    </row>
    <row r="594" spans="1:7" s="200" customFormat="1" ht="17.25" customHeight="1">
      <c r="A594" s="198" t="s">
        <v>426</v>
      </c>
      <c r="B594" s="199" t="s">
        <v>1211</v>
      </c>
      <c r="C594" s="632"/>
      <c r="D594" s="632"/>
      <c r="E594" s="632"/>
      <c r="F594" s="632"/>
      <c r="G594" s="632"/>
    </row>
    <row r="595" spans="1:7" s="200" customFormat="1" ht="15">
      <c r="A595" s="201" t="s">
        <v>1046</v>
      </c>
      <c r="B595" s="202" t="s">
        <v>1123</v>
      </c>
      <c r="C595" s="203"/>
      <c r="D595" s="204"/>
      <c r="E595" s="231"/>
      <c r="F595" s="231"/>
      <c r="G595" s="38"/>
    </row>
    <row r="596" spans="1:7" s="200" customFormat="1">
      <c r="A596" s="26" t="s">
        <v>106</v>
      </c>
      <c r="B596" s="27" t="s">
        <v>1124</v>
      </c>
      <c r="C596" s="26" t="s">
        <v>166</v>
      </c>
      <c r="D596" s="26" t="s">
        <v>1125</v>
      </c>
      <c r="E596" s="45">
        <v>0</v>
      </c>
      <c r="F596" s="45">
        <v>0</v>
      </c>
      <c r="G596" s="25"/>
    </row>
    <row r="597" spans="1:7" s="200" customFormat="1">
      <c r="A597" s="26" t="s">
        <v>47</v>
      </c>
      <c r="B597" s="27" t="s">
        <v>1124</v>
      </c>
      <c r="C597" s="26" t="s">
        <v>166</v>
      </c>
      <c r="D597" s="26" t="s">
        <v>842</v>
      </c>
      <c r="E597" s="45">
        <v>0</v>
      </c>
      <c r="F597" s="45">
        <v>0</v>
      </c>
      <c r="G597" s="25"/>
    </row>
    <row r="598" spans="1:7" s="200" customFormat="1" ht="28.5">
      <c r="A598" s="26" t="s">
        <v>54</v>
      </c>
      <c r="B598" s="27" t="s">
        <v>845</v>
      </c>
      <c r="C598" s="26" t="s">
        <v>166</v>
      </c>
      <c r="D598" s="26" t="s">
        <v>312</v>
      </c>
      <c r="E598" s="45">
        <v>0</v>
      </c>
      <c r="F598" s="45">
        <v>0</v>
      </c>
      <c r="G598" s="25"/>
    </row>
    <row r="599" spans="1:7" s="200" customFormat="1">
      <c r="A599" s="26" t="s">
        <v>56</v>
      </c>
      <c r="B599" s="27" t="s">
        <v>841</v>
      </c>
      <c r="C599" s="26" t="s">
        <v>166</v>
      </c>
      <c r="D599" s="26" t="s">
        <v>1125</v>
      </c>
      <c r="E599" s="45">
        <v>0</v>
      </c>
      <c r="F599" s="45">
        <v>0</v>
      </c>
      <c r="G599" s="25"/>
    </row>
    <row r="600" spans="1:7" s="200" customFormat="1">
      <c r="A600" s="26" t="s">
        <v>59</v>
      </c>
      <c r="B600" s="27" t="s">
        <v>841</v>
      </c>
      <c r="C600" s="26" t="s">
        <v>166</v>
      </c>
      <c r="D600" s="26" t="s">
        <v>842</v>
      </c>
      <c r="E600" s="45">
        <v>0</v>
      </c>
      <c r="F600" s="45">
        <v>0</v>
      </c>
      <c r="G600" s="25"/>
    </row>
    <row r="601" spans="1:7" s="200" customFormat="1" ht="36.75" customHeight="1">
      <c r="A601" s="26" t="s">
        <v>62</v>
      </c>
      <c r="B601" s="27" t="s">
        <v>843</v>
      </c>
      <c r="C601" s="26" t="s">
        <v>166</v>
      </c>
      <c r="D601" s="26" t="s">
        <v>312</v>
      </c>
      <c r="E601" s="45">
        <v>0</v>
      </c>
      <c r="F601" s="45">
        <v>0</v>
      </c>
      <c r="G601" s="25"/>
    </row>
    <row r="602" spans="1:7" s="200" customFormat="1" ht="28.5">
      <c r="A602" s="26" t="s">
        <v>64</v>
      </c>
      <c r="B602" s="27" t="s">
        <v>844</v>
      </c>
      <c r="C602" s="26" t="s">
        <v>166</v>
      </c>
      <c r="D602" s="26" t="s">
        <v>34</v>
      </c>
      <c r="E602" s="45">
        <v>0</v>
      </c>
      <c r="F602" s="45">
        <v>0</v>
      </c>
      <c r="G602" s="25"/>
    </row>
    <row r="603" spans="1:7" s="200" customFormat="1">
      <c r="A603" s="26" t="s">
        <v>66</v>
      </c>
      <c r="B603" s="27" t="s">
        <v>1126</v>
      </c>
      <c r="C603" s="26" t="s">
        <v>166</v>
      </c>
      <c r="D603" s="26" t="s">
        <v>1125</v>
      </c>
      <c r="E603" s="45">
        <v>0</v>
      </c>
      <c r="F603" s="45">
        <v>0</v>
      </c>
      <c r="G603" s="25"/>
    </row>
    <row r="604" spans="1:7" s="200" customFormat="1" ht="15">
      <c r="A604" s="201" t="s">
        <v>1047</v>
      </c>
      <c r="B604" s="202" t="s">
        <v>1127</v>
      </c>
      <c r="C604" s="203"/>
      <c r="D604" s="205"/>
      <c r="E604" s="206"/>
      <c r="F604" s="206"/>
      <c r="G604" s="207"/>
    </row>
    <row r="605" spans="1:7" s="200" customFormat="1">
      <c r="A605" s="26" t="s">
        <v>106</v>
      </c>
      <c r="B605" s="27" t="s">
        <v>1124</v>
      </c>
      <c r="C605" s="26" t="s">
        <v>166</v>
      </c>
      <c r="D605" s="26" t="s">
        <v>1125</v>
      </c>
      <c r="E605" s="45">
        <v>0</v>
      </c>
      <c r="F605" s="45">
        <v>0</v>
      </c>
      <c r="G605" s="25"/>
    </row>
    <row r="606" spans="1:7" s="200" customFormat="1">
      <c r="A606" s="26" t="s">
        <v>47</v>
      </c>
      <c r="B606" s="27" t="s">
        <v>1124</v>
      </c>
      <c r="C606" s="26" t="s">
        <v>166</v>
      </c>
      <c r="D606" s="26" t="s">
        <v>842</v>
      </c>
      <c r="E606" s="45">
        <v>0</v>
      </c>
      <c r="F606" s="45">
        <v>0</v>
      </c>
      <c r="G606" s="25"/>
    </row>
    <row r="607" spans="1:7" s="200" customFormat="1" ht="28.5">
      <c r="A607" s="26" t="s">
        <v>54</v>
      </c>
      <c r="B607" s="27" t="s">
        <v>845</v>
      </c>
      <c r="C607" s="26" t="s">
        <v>166</v>
      </c>
      <c r="D607" s="26" t="s">
        <v>312</v>
      </c>
      <c r="E607" s="45">
        <v>0</v>
      </c>
      <c r="F607" s="45">
        <v>0</v>
      </c>
      <c r="G607" s="25"/>
    </row>
    <row r="608" spans="1:7" s="200" customFormat="1">
      <c r="A608" s="26" t="s">
        <v>56</v>
      </c>
      <c r="B608" s="27" t="s">
        <v>841</v>
      </c>
      <c r="C608" s="26" t="s">
        <v>166</v>
      </c>
      <c r="D608" s="26" t="s">
        <v>1125</v>
      </c>
      <c r="E608" s="45">
        <v>0</v>
      </c>
      <c r="F608" s="45">
        <v>0</v>
      </c>
      <c r="G608" s="25"/>
    </row>
    <row r="609" spans="1:7" s="200" customFormat="1">
      <c r="A609" s="26" t="s">
        <v>59</v>
      </c>
      <c r="B609" s="27" t="s">
        <v>841</v>
      </c>
      <c r="C609" s="26" t="s">
        <v>166</v>
      </c>
      <c r="D609" s="26" t="s">
        <v>842</v>
      </c>
      <c r="E609" s="45">
        <v>0</v>
      </c>
      <c r="F609" s="45">
        <v>0</v>
      </c>
      <c r="G609" s="25"/>
    </row>
    <row r="610" spans="1:7" s="200" customFormat="1" ht="35.25" customHeight="1">
      <c r="A610" s="26" t="s">
        <v>62</v>
      </c>
      <c r="B610" s="27" t="s">
        <v>843</v>
      </c>
      <c r="C610" s="26" t="s">
        <v>166</v>
      </c>
      <c r="D610" s="26" t="s">
        <v>312</v>
      </c>
      <c r="E610" s="45">
        <v>0</v>
      </c>
      <c r="F610" s="45">
        <v>0</v>
      </c>
      <c r="G610" s="25"/>
    </row>
    <row r="611" spans="1:7" s="200" customFormat="1" ht="28.5">
      <c r="A611" s="26" t="s">
        <v>64</v>
      </c>
      <c r="B611" s="27" t="s">
        <v>844</v>
      </c>
      <c r="C611" s="26" t="s">
        <v>166</v>
      </c>
      <c r="D611" s="26" t="s">
        <v>34</v>
      </c>
      <c r="E611" s="45">
        <v>0</v>
      </c>
      <c r="F611" s="45">
        <v>0</v>
      </c>
      <c r="G611" s="25"/>
    </row>
    <row r="612" spans="1:7" s="200" customFormat="1">
      <c r="A612" s="26" t="s">
        <v>66</v>
      </c>
      <c r="B612" s="27" t="s">
        <v>1126</v>
      </c>
      <c r="C612" s="26" t="s">
        <v>166</v>
      </c>
      <c r="D612" s="26" t="s">
        <v>1125</v>
      </c>
      <c r="E612" s="45">
        <v>0</v>
      </c>
      <c r="F612" s="45">
        <v>0</v>
      </c>
      <c r="G612" s="25"/>
    </row>
    <row r="613" spans="1:7" s="200" customFormat="1" ht="15">
      <c r="A613" s="201" t="s">
        <v>27</v>
      </c>
      <c r="B613" s="202" t="s">
        <v>1128</v>
      </c>
      <c r="C613" s="203"/>
      <c r="D613" s="205"/>
      <c r="E613" s="206"/>
      <c r="F613" s="206"/>
      <c r="G613" s="208"/>
    </row>
    <row r="614" spans="1:7" s="200" customFormat="1">
      <c r="A614" s="26" t="s">
        <v>106</v>
      </c>
      <c r="B614" s="27" t="s">
        <v>1124</v>
      </c>
      <c r="C614" s="26" t="s">
        <v>166</v>
      </c>
      <c r="D614" s="26" t="s">
        <v>1125</v>
      </c>
      <c r="E614" s="45">
        <v>0</v>
      </c>
      <c r="F614" s="45">
        <v>0</v>
      </c>
      <c r="G614" s="25"/>
    </row>
    <row r="615" spans="1:7" s="200" customFormat="1">
      <c r="A615" s="26" t="s">
        <v>47</v>
      </c>
      <c r="B615" s="27" t="s">
        <v>1124</v>
      </c>
      <c r="C615" s="26" t="s">
        <v>166</v>
      </c>
      <c r="D615" s="26" t="s">
        <v>842</v>
      </c>
      <c r="E615" s="45">
        <v>0</v>
      </c>
      <c r="F615" s="45">
        <v>0</v>
      </c>
      <c r="G615" s="25"/>
    </row>
    <row r="616" spans="1:7" s="200" customFormat="1" ht="28.5">
      <c r="A616" s="26" t="s">
        <v>54</v>
      </c>
      <c r="B616" s="27" t="s">
        <v>845</v>
      </c>
      <c r="C616" s="26" t="s">
        <v>166</v>
      </c>
      <c r="D616" s="26" t="s">
        <v>312</v>
      </c>
      <c r="E616" s="45">
        <v>0</v>
      </c>
      <c r="F616" s="45">
        <v>0</v>
      </c>
      <c r="G616" s="25"/>
    </row>
    <row r="617" spans="1:7" s="200" customFormat="1">
      <c r="A617" s="26" t="s">
        <v>56</v>
      </c>
      <c r="B617" s="27" t="s">
        <v>841</v>
      </c>
      <c r="C617" s="26" t="s">
        <v>166</v>
      </c>
      <c r="D617" s="26" t="s">
        <v>1125</v>
      </c>
      <c r="E617" s="45">
        <v>0</v>
      </c>
      <c r="F617" s="45">
        <v>0</v>
      </c>
      <c r="G617" s="25"/>
    </row>
    <row r="618" spans="1:7" s="200" customFormat="1">
      <c r="A618" s="26" t="s">
        <v>59</v>
      </c>
      <c r="B618" s="27" t="s">
        <v>841</v>
      </c>
      <c r="C618" s="26" t="s">
        <v>166</v>
      </c>
      <c r="D618" s="26" t="s">
        <v>842</v>
      </c>
      <c r="E618" s="45">
        <v>0</v>
      </c>
      <c r="F618" s="45">
        <v>0</v>
      </c>
      <c r="G618" s="25"/>
    </row>
    <row r="619" spans="1:7" s="200" customFormat="1" ht="37.5" customHeight="1">
      <c r="A619" s="26" t="s">
        <v>62</v>
      </c>
      <c r="B619" s="27" t="s">
        <v>843</v>
      </c>
      <c r="C619" s="26" t="s">
        <v>166</v>
      </c>
      <c r="D619" s="26" t="s">
        <v>312</v>
      </c>
      <c r="E619" s="45">
        <v>0</v>
      </c>
      <c r="F619" s="45">
        <v>0</v>
      </c>
      <c r="G619" s="25"/>
    </row>
    <row r="620" spans="1:7" s="200" customFormat="1" ht="28.5">
      <c r="A620" s="26" t="s">
        <v>64</v>
      </c>
      <c r="B620" s="27" t="s">
        <v>844</v>
      </c>
      <c r="C620" s="26" t="s">
        <v>166</v>
      </c>
      <c r="D620" s="26" t="s">
        <v>34</v>
      </c>
      <c r="E620" s="45">
        <v>0</v>
      </c>
      <c r="F620" s="45">
        <v>0</v>
      </c>
      <c r="G620" s="25"/>
    </row>
    <row r="621" spans="1:7" s="200" customFormat="1">
      <c r="A621" s="26" t="s">
        <v>66</v>
      </c>
      <c r="B621" s="27" t="s">
        <v>1126</v>
      </c>
      <c r="C621" s="26" t="s">
        <v>166</v>
      </c>
      <c r="D621" s="26" t="s">
        <v>1125</v>
      </c>
      <c r="E621" s="45">
        <v>0</v>
      </c>
      <c r="F621" s="45">
        <v>0</v>
      </c>
      <c r="G621" s="25"/>
    </row>
    <row r="622" spans="1:7" s="200" customFormat="1" ht="15">
      <c r="A622" s="636"/>
      <c r="B622" s="636"/>
      <c r="C622" s="636"/>
      <c r="D622" s="636"/>
      <c r="E622" s="636"/>
      <c r="F622" s="636"/>
      <c r="G622" s="636"/>
    </row>
    <row r="623" spans="1:7" s="200" customFormat="1" ht="15">
      <c r="A623" s="233" t="s">
        <v>1048</v>
      </c>
      <c r="B623" s="234" t="s">
        <v>1129</v>
      </c>
      <c r="C623" s="633"/>
      <c r="D623" s="633"/>
      <c r="E623" s="633"/>
      <c r="F623" s="633"/>
      <c r="G623" s="633"/>
    </row>
    <row r="624" spans="1:7" s="200" customFormat="1" ht="15">
      <c r="A624" s="211" t="s">
        <v>1130</v>
      </c>
      <c r="B624" s="634" t="s">
        <v>1131</v>
      </c>
      <c r="C624" s="634"/>
      <c r="D624" s="634"/>
      <c r="E624" s="212"/>
      <c r="F624" s="209"/>
      <c r="G624" s="210"/>
    </row>
    <row r="625" spans="1:7" s="200" customFormat="1" ht="15">
      <c r="A625" s="112" t="s">
        <v>22</v>
      </c>
      <c r="B625" s="235" t="s">
        <v>1132</v>
      </c>
      <c r="C625" s="112" t="s">
        <v>166</v>
      </c>
      <c r="D625" s="236" t="s">
        <v>312</v>
      </c>
      <c r="E625" s="622"/>
      <c r="F625" s="237">
        <f>'Annex Addl Equp List'!J27</f>
        <v>0</v>
      </c>
      <c r="G625" s="25"/>
    </row>
    <row r="626" spans="1:7" s="200" customFormat="1" ht="15">
      <c r="A626" s="112" t="s">
        <v>10</v>
      </c>
      <c r="B626" s="235" t="s">
        <v>1133</v>
      </c>
      <c r="C626" s="112" t="s">
        <v>166</v>
      </c>
      <c r="D626" s="236" t="s">
        <v>331</v>
      </c>
      <c r="E626" s="622"/>
      <c r="F626" s="237">
        <f>'Annex Addl Equp List'!K27</f>
        <v>0</v>
      </c>
      <c r="G626" s="25"/>
    </row>
    <row r="627" spans="1:7" s="200" customFormat="1" ht="15">
      <c r="A627" s="672"/>
      <c r="B627" s="672"/>
      <c r="C627" s="672"/>
      <c r="D627" s="672"/>
      <c r="E627" s="672"/>
      <c r="F627" s="672"/>
      <c r="G627" s="672"/>
    </row>
    <row r="628" spans="1:7" s="200" customFormat="1" ht="15">
      <c r="A628" s="42" t="s">
        <v>1134</v>
      </c>
      <c r="B628" s="635" t="s">
        <v>1218</v>
      </c>
      <c r="C628" s="635"/>
      <c r="D628" s="635"/>
      <c r="E628" s="214"/>
      <c r="F628" s="216"/>
      <c r="G628" s="217"/>
    </row>
    <row r="629" spans="1:7" s="200" customFormat="1" ht="28.5">
      <c r="A629" s="26" t="s">
        <v>22</v>
      </c>
      <c r="B629" s="27" t="s">
        <v>1135</v>
      </c>
      <c r="C629" s="26" t="s">
        <v>166</v>
      </c>
      <c r="D629" s="193" t="s">
        <v>23</v>
      </c>
      <c r="E629" s="621"/>
      <c r="F629" s="232"/>
      <c r="G629" s="25"/>
    </row>
    <row r="630" spans="1:7" s="200" customFormat="1" ht="42.75">
      <c r="A630" s="26" t="s">
        <v>10</v>
      </c>
      <c r="B630" s="27" t="s">
        <v>1136</v>
      </c>
      <c r="C630" s="26" t="s">
        <v>166</v>
      </c>
      <c r="D630" s="193" t="s">
        <v>23</v>
      </c>
      <c r="E630" s="621"/>
      <c r="F630" s="232"/>
      <c r="G630" s="25"/>
    </row>
    <row r="631" spans="1:7" s="200" customFormat="1" ht="42.75">
      <c r="A631" s="26" t="s">
        <v>12</v>
      </c>
      <c r="B631" s="27" t="s">
        <v>1137</v>
      </c>
      <c r="C631" s="26" t="s">
        <v>166</v>
      </c>
      <c r="D631" s="193" t="s">
        <v>23</v>
      </c>
      <c r="E631" s="621"/>
      <c r="F631" s="232"/>
      <c r="G631" s="25"/>
    </row>
    <row r="632" spans="1:7" s="200" customFormat="1">
      <c r="A632" s="603"/>
      <c r="B632" s="604"/>
      <c r="C632" s="604"/>
      <c r="D632" s="604"/>
      <c r="E632" s="627"/>
      <c r="F632" s="604"/>
      <c r="G632" s="605"/>
    </row>
    <row r="633" spans="1:7" s="200" customFormat="1" ht="15">
      <c r="A633" s="42" t="s">
        <v>1138</v>
      </c>
      <c r="B633" s="218" t="s">
        <v>1139</v>
      </c>
      <c r="C633" s="216"/>
      <c r="D633" s="216"/>
      <c r="E633" s="215"/>
      <c r="F633" s="216"/>
      <c r="G633" s="217"/>
    </row>
    <row r="634" spans="1:7" s="200" customFormat="1" ht="30">
      <c r="A634" s="233" t="s">
        <v>22</v>
      </c>
      <c r="B634" s="234" t="s">
        <v>1140</v>
      </c>
      <c r="C634" s="233" t="s">
        <v>166</v>
      </c>
      <c r="D634" s="238" t="s">
        <v>312</v>
      </c>
      <c r="E634" s="622"/>
      <c r="F634" s="237">
        <f>'Annex Project Activity List'!K36</f>
        <v>0</v>
      </c>
      <c r="G634" s="25"/>
    </row>
    <row r="635" spans="1:7" s="200" customFormat="1" ht="30">
      <c r="A635" s="233" t="s">
        <v>10</v>
      </c>
      <c r="B635" s="234" t="s">
        <v>1141</v>
      </c>
      <c r="C635" s="233" t="s">
        <v>166</v>
      </c>
      <c r="D635" s="238" t="s">
        <v>331</v>
      </c>
      <c r="E635" s="622"/>
      <c r="F635" s="237">
        <f>'Annex Project Activity List'!L36</f>
        <v>0</v>
      </c>
      <c r="G635" s="25"/>
    </row>
    <row r="636" spans="1:7" s="200" customFormat="1" ht="15">
      <c r="A636" s="220"/>
      <c r="B636" s="221"/>
      <c r="C636" s="222"/>
      <c r="D636" s="222"/>
      <c r="E636" s="222"/>
      <c r="F636" s="222"/>
      <c r="G636" s="223"/>
    </row>
    <row r="637" spans="1:7" s="200" customFormat="1" ht="15">
      <c r="A637" s="42" t="s">
        <v>1142</v>
      </c>
      <c r="B637" s="635" t="s">
        <v>1143</v>
      </c>
      <c r="C637" s="635"/>
      <c r="D637" s="635"/>
      <c r="E637" s="214"/>
      <c r="F637" s="216"/>
      <c r="G637" s="217"/>
    </row>
    <row r="638" spans="1:7" s="200" customFormat="1" ht="42.75">
      <c r="A638" s="26" t="s">
        <v>22</v>
      </c>
      <c r="B638" s="27" t="s">
        <v>1144</v>
      </c>
      <c r="C638" s="27" t="s">
        <v>166</v>
      </c>
      <c r="D638" s="41" t="s">
        <v>312</v>
      </c>
      <c r="E638" s="621"/>
      <c r="F638" s="232"/>
      <c r="G638" s="25"/>
    </row>
    <row r="639" spans="1:7" s="200" customFormat="1" ht="42.75">
      <c r="A639" s="26" t="s">
        <v>10</v>
      </c>
      <c r="B639" s="27" t="s">
        <v>1145</v>
      </c>
      <c r="C639" s="27" t="s">
        <v>166</v>
      </c>
      <c r="D639" s="41" t="s">
        <v>331</v>
      </c>
      <c r="E639" s="621"/>
      <c r="F639" s="232"/>
      <c r="G639" s="25"/>
    </row>
    <row r="640" spans="1:7" s="200" customFormat="1" ht="28.5">
      <c r="A640" s="26" t="s">
        <v>12</v>
      </c>
      <c r="B640" s="27" t="s">
        <v>1245</v>
      </c>
      <c r="C640" s="27" t="s">
        <v>166</v>
      </c>
      <c r="D640" s="41" t="s">
        <v>783</v>
      </c>
      <c r="E640" s="621"/>
      <c r="F640" s="232"/>
      <c r="G640" s="25"/>
    </row>
    <row r="641" spans="1:7" s="200" customFormat="1" ht="28.5">
      <c r="A641" s="26" t="s">
        <v>24</v>
      </c>
      <c r="B641" s="27" t="s">
        <v>1246</v>
      </c>
      <c r="C641" s="27" t="s">
        <v>166</v>
      </c>
      <c r="D641" s="41" t="s">
        <v>783</v>
      </c>
      <c r="E641" s="621"/>
      <c r="F641" s="232"/>
      <c r="G641" s="25"/>
    </row>
    <row r="642" spans="1:7" s="200" customFormat="1" ht="28.5">
      <c r="A642" s="28" t="s">
        <v>25</v>
      </c>
      <c r="B642" s="27" t="s">
        <v>1146</v>
      </c>
      <c r="C642" s="27" t="s">
        <v>147</v>
      </c>
      <c r="D642" s="41"/>
      <c r="E642" s="621"/>
      <c r="F642" s="239"/>
      <c r="G642" s="25"/>
    </row>
    <row r="643" spans="1:7" s="200" customFormat="1" ht="28.5">
      <c r="A643" s="26" t="s">
        <v>35</v>
      </c>
      <c r="B643" s="27" t="s">
        <v>1147</v>
      </c>
      <c r="C643" s="27" t="s">
        <v>166</v>
      </c>
      <c r="D643" s="41" t="s">
        <v>312</v>
      </c>
      <c r="E643" s="621"/>
      <c r="F643" s="232"/>
      <c r="G643" s="25"/>
    </row>
    <row r="644" spans="1:7" s="200" customFormat="1" ht="28.5">
      <c r="A644" s="26" t="s">
        <v>37</v>
      </c>
      <c r="B644" s="27" t="s">
        <v>1146</v>
      </c>
      <c r="C644" s="27" t="s">
        <v>147</v>
      </c>
      <c r="D644" s="41"/>
      <c r="E644" s="621"/>
      <c r="F644" s="239"/>
      <c r="G644" s="25"/>
    </row>
    <row r="645" spans="1:7" s="225" customFormat="1" ht="15">
      <c r="A645" s="42" t="s">
        <v>1148</v>
      </c>
      <c r="B645" s="635" t="s">
        <v>1149</v>
      </c>
      <c r="C645" s="635"/>
      <c r="D645" s="635"/>
      <c r="E645" s="224"/>
      <c r="F645" s="604"/>
      <c r="G645" s="605"/>
    </row>
    <row r="646" spans="1:7" s="200" customFormat="1">
      <c r="A646" s="26" t="s">
        <v>22</v>
      </c>
      <c r="B646" s="27" t="s">
        <v>1150</v>
      </c>
      <c r="C646" s="27" t="s">
        <v>166</v>
      </c>
      <c r="D646" s="41" t="s">
        <v>312</v>
      </c>
      <c r="E646" s="621"/>
      <c r="F646" s="232">
        <f>G65</f>
        <v>0</v>
      </c>
      <c r="G646" s="25"/>
    </row>
    <row r="647" spans="1:7" s="200" customFormat="1">
      <c r="A647" s="26" t="s">
        <v>10</v>
      </c>
      <c r="B647" s="27" t="s">
        <v>1151</v>
      </c>
      <c r="C647" s="27" t="s">
        <v>166</v>
      </c>
      <c r="D647" s="41" t="s">
        <v>331</v>
      </c>
      <c r="E647" s="621"/>
      <c r="F647" s="232">
        <f>G66</f>
        <v>0</v>
      </c>
      <c r="G647" s="25"/>
    </row>
    <row r="648" spans="1:7" s="200" customFormat="1">
      <c r="A648" s="603"/>
      <c r="B648" s="604"/>
      <c r="C648" s="604"/>
      <c r="D648" s="604"/>
      <c r="E648" s="627"/>
      <c r="F648" s="604"/>
      <c r="G648" s="605"/>
    </row>
    <row r="649" spans="1:7" s="200" customFormat="1">
      <c r="A649" s="629" t="s">
        <v>1152</v>
      </c>
      <c r="B649" s="630"/>
      <c r="C649" s="630"/>
      <c r="D649" s="631"/>
      <c r="E649" s="226"/>
      <c r="F649" s="26"/>
      <c r="G649" s="39"/>
    </row>
    <row r="650" spans="1:7" s="200" customFormat="1">
      <c r="A650" s="603"/>
      <c r="B650" s="604"/>
      <c r="C650" s="604"/>
      <c r="D650" s="604"/>
      <c r="E650" s="604"/>
      <c r="F650" s="604"/>
      <c r="G650" s="605"/>
    </row>
    <row r="651" spans="1:7" s="200" customFormat="1" ht="15">
      <c r="A651" s="227" t="s">
        <v>1049</v>
      </c>
      <c r="B651" s="228" t="s">
        <v>1153</v>
      </c>
      <c r="C651" s="219"/>
      <c r="D651" s="219"/>
      <c r="E651" s="229"/>
      <c r="F651" s="229"/>
      <c r="G651" s="230"/>
    </row>
    <row r="652" spans="1:7" s="200" customFormat="1" ht="28.5">
      <c r="A652" s="26" t="s">
        <v>22</v>
      </c>
      <c r="B652" s="27" t="s">
        <v>1154</v>
      </c>
      <c r="C652" s="27"/>
      <c r="D652" s="26" t="s">
        <v>338</v>
      </c>
      <c r="E652" s="661"/>
      <c r="F652" s="25" t="s">
        <v>1644</v>
      </c>
      <c r="G652" s="25"/>
    </row>
    <row r="653" spans="1:7" s="200" customFormat="1" ht="28.5">
      <c r="A653" s="26" t="s">
        <v>10</v>
      </c>
      <c r="B653" s="27" t="s">
        <v>1155</v>
      </c>
      <c r="C653" s="27"/>
      <c r="D653" s="26" t="s">
        <v>338</v>
      </c>
      <c r="E653" s="662"/>
      <c r="F653" s="25" t="s">
        <v>1644</v>
      </c>
      <c r="G653" s="25"/>
    </row>
    <row r="654" spans="1:7" s="200" customFormat="1" ht="28.5">
      <c r="A654" s="26" t="s">
        <v>12</v>
      </c>
      <c r="B654" s="27" t="s">
        <v>1156</v>
      </c>
      <c r="C654" s="27"/>
      <c r="D654" s="26" t="s">
        <v>338</v>
      </c>
      <c r="E654" s="662"/>
      <c r="F654" s="25" t="s">
        <v>1644</v>
      </c>
      <c r="G654" s="25"/>
    </row>
    <row r="655" spans="1:7" s="200" customFormat="1" ht="28.5">
      <c r="A655" s="26" t="s">
        <v>24</v>
      </c>
      <c r="B655" s="27" t="s">
        <v>1157</v>
      </c>
      <c r="C655" s="27"/>
      <c r="D655" s="26" t="s">
        <v>338</v>
      </c>
      <c r="E655" s="662"/>
      <c r="F655" s="25" t="s">
        <v>1644</v>
      </c>
      <c r="G655" s="25"/>
    </row>
    <row r="656" spans="1:7" s="200" customFormat="1" ht="28.5">
      <c r="A656" s="433" t="s">
        <v>25</v>
      </c>
      <c r="B656" s="27" t="s">
        <v>1638</v>
      </c>
      <c r="C656" s="27"/>
      <c r="D656" s="433" t="s">
        <v>338</v>
      </c>
      <c r="E656" s="662"/>
      <c r="F656" s="25" t="s">
        <v>1644</v>
      </c>
      <c r="G656" s="25"/>
    </row>
    <row r="657" spans="1:7" s="200" customFormat="1">
      <c r="A657" s="457" t="s">
        <v>25</v>
      </c>
      <c r="B657" s="27" t="s">
        <v>1656</v>
      </c>
      <c r="C657" s="27"/>
      <c r="D657" s="457" t="s">
        <v>338</v>
      </c>
      <c r="E657" s="459"/>
      <c r="F657" s="25" t="s">
        <v>1644</v>
      </c>
      <c r="G657" s="25"/>
    </row>
    <row r="658" spans="1:7" s="200" customFormat="1">
      <c r="A658" s="603"/>
      <c r="B658" s="604"/>
      <c r="C658" s="604"/>
      <c r="D658" s="604"/>
      <c r="E658" s="627"/>
      <c r="F658" s="604"/>
      <c r="G658" s="605"/>
    </row>
    <row r="659" spans="1:7" s="111" customFormat="1" ht="15">
      <c r="A659" s="197" t="s">
        <v>1050</v>
      </c>
      <c r="B659" s="102" t="s">
        <v>427</v>
      </c>
      <c r="C659" s="606" t="s">
        <v>166</v>
      </c>
      <c r="D659" s="607" t="s">
        <v>428</v>
      </c>
      <c r="E659" s="607"/>
      <c r="F659" s="607"/>
      <c r="G659" s="608"/>
    </row>
    <row r="660" spans="1:7">
      <c r="A660" s="26" t="s">
        <v>22</v>
      </c>
      <c r="B660" s="27" t="s">
        <v>429</v>
      </c>
      <c r="C660" s="26" t="s">
        <v>166</v>
      </c>
      <c r="D660" s="26" t="s">
        <v>428</v>
      </c>
      <c r="E660" s="661"/>
      <c r="F660" s="31">
        <v>0</v>
      </c>
      <c r="G660" s="120"/>
    </row>
    <row r="661" spans="1:7" ht="15">
      <c r="A661" s="26" t="s">
        <v>10</v>
      </c>
      <c r="B661" s="32" t="s">
        <v>430</v>
      </c>
      <c r="C661" s="26"/>
      <c r="D661" s="26"/>
      <c r="E661" s="662"/>
      <c r="F661" s="33"/>
      <c r="G661" s="120"/>
    </row>
    <row r="662" spans="1:7">
      <c r="A662" s="26" t="s">
        <v>74</v>
      </c>
      <c r="B662" s="27" t="s">
        <v>802</v>
      </c>
      <c r="C662" s="26" t="s">
        <v>166</v>
      </c>
      <c r="D662" s="26" t="s">
        <v>331</v>
      </c>
      <c r="E662" s="662"/>
      <c r="F662" s="31">
        <v>0</v>
      </c>
      <c r="G662" s="120"/>
    </row>
    <row r="663" spans="1:7" ht="28.5">
      <c r="A663" s="26" t="s">
        <v>80</v>
      </c>
      <c r="B663" s="27" t="s">
        <v>803</v>
      </c>
      <c r="C663" s="26" t="s">
        <v>166</v>
      </c>
      <c r="D663" s="26" t="s">
        <v>331</v>
      </c>
      <c r="E663" s="662"/>
      <c r="F663" s="31">
        <v>0</v>
      </c>
      <c r="G663" s="120"/>
    </row>
    <row r="664" spans="1:7">
      <c r="A664" s="26" t="s">
        <v>83</v>
      </c>
      <c r="B664" s="27" t="s">
        <v>403</v>
      </c>
      <c r="C664" s="26" t="s">
        <v>166</v>
      </c>
      <c r="D664" s="26" t="s">
        <v>331</v>
      </c>
      <c r="E664" s="662"/>
      <c r="F664" s="31">
        <v>0</v>
      </c>
      <c r="G664" s="120"/>
    </row>
    <row r="665" spans="1:7">
      <c r="A665" s="26" t="s">
        <v>12</v>
      </c>
      <c r="B665" s="27" t="s">
        <v>431</v>
      </c>
      <c r="C665" s="26" t="s">
        <v>166</v>
      </c>
      <c r="D665" s="26" t="s">
        <v>342</v>
      </c>
      <c r="E665" s="662"/>
      <c r="F665" s="31">
        <v>0</v>
      </c>
      <c r="G665" s="120"/>
    </row>
    <row r="666" spans="1:7" s="200" customFormat="1" ht="15" thickBot="1">
      <c r="A666" s="603"/>
      <c r="B666" s="604"/>
      <c r="C666" s="604"/>
      <c r="D666" s="604"/>
      <c r="E666" s="627"/>
      <c r="F666" s="604"/>
      <c r="G666" s="605"/>
    </row>
    <row r="667" spans="1:7" s="50" customFormat="1" ht="15" thickBot="1">
      <c r="A667" s="47"/>
      <c r="B667" s="48" t="s">
        <v>432</v>
      </c>
      <c r="C667" s="49"/>
      <c r="D667" s="49"/>
      <c r="E667" s="49"/>
      <c r="F667" s="49"/>
      <c r="G667" s="49"/>
    </row>
    <row r="668" spans="1:7" s="50" customFormat="1" ht="15.75" thickBot="1">
      <c r="A668" s="129">
        <v>0</v>
      </c>
      <c r="B668" s="51" t="s">
        <v>433</v>
      </c>
      <c r="C668" s="52"/>
      <c r="D668" s="53"/>
      <c r="E668" s="54"/>
      <c r="F668" s="54"/>
      <c r="G668" s="58"/>
    </row>
    <row r="669" spans="1:7" s="50" customFormat="1" ht="15">
      <c r="A669" s="112"/>
      <c r="B669" s="55" t="s">
        <v>434</v>
      </c>
      <c r="C669" s="52"/>
      <c r="D669" s="53"/>
      <c r="E669" s="54"/>
      <c r="F669" s="54"/>
      <c r="G669" s="58"/>
    </row>
    <row r="670" spans="1:7" s="50" customFormat="1" ht="43.5" customHeight="1" thickBot="1">
      <c r="A670" s="80"/>
      <c r="B670" s="56" t="s">
        <v>435</v>
      </c>
      <c r="C670" s="302"/>
      <c r="D670" s="302"/>
      <c r="E670" s="342"/>
      <c r="F670" s="302"/>
      <c r="G670" s="302"/>
    </row>
    <row r="671" spans="1:7" s="50" customFormat="1" ht="15">
      <c r="A671" s="49"/>
      <c r="B671" s="59"/>
      <c r="C671" s="195"/>
      <c r="D671" s="195"/>
      <c r="E671" s="195"/>
      <c r="F671" s="195"/>
      <c r="G671" s="195"/>
    </row>
    <row r="672" spans="1:7" s="50" customFormat="1">
      <c r="A672" s="628" t="s">
        <v>436</v>
      </c>
      <c r="B672" s="628"/>
      <c r="C672" s="628"/>
      <c r="D672" s="628"/>
      <c r="E672" s="628"/>
      <c r="F672" s="628"/>
      <c r="G672" s="628"/>
    </row>
    <row r="673" spans="1:7" s="50" customFormat="1">
      <c r="A673" s="628"/>
      <c r="B673" s="628"/>
      <c r="C673" s="628"/>
      <c r="D673" s="628"/>
      <c r="E673" s="628"/>
      <c r="F673" s="628"/>
      <c r="G673" s="628"/>
    </row>
    <row r="674" spans="1:7" s="50" customFormat="1" ht="15">
      <c r="A674" s="49"/>
      <c r="B674" s="59"/>
      <c r="C674" s="195"/>
      <c r="D674" s="57"/>
      <c r="E674" s="58"/>
      <c r="F674" s="57"/>
      <c r="G674" s="57"/>
    </row>
    <row r="675" spans="1:7" s="50" customFormat="1" ht="15">
      <c r="A675" s="49"/>
      <c r="B675" s="59"/>
      <c r="C675" s="195"/>
      <c r="D675" s="57"/>
      <c r="E675" s="58"/>
      <c r="F675" s="57"/>
      <c r="G675" s="57"/>
    </row>
    <row r="676" spans="1:7" s="50" customFormat="1" ht="15">
      <c r="A676" s="49"/>
      <c r="B676" s="59"/>
      <c r="C676" s="195"/>
      <c r="D676" s="57"/>
      <c r="E676" s="58"/>
      <c r="F676" s="57"/>
      <c r="G676" s="57"/>
    </row>
    <row r="677" spans="1:7" s="50" customFormat="1" ht="15">
      <c r="A677" s="620" t="s">
        <v>437</v>
      </c>
      <c r="B677" s="620"/>
      <c r="C677" s="620"/>
      <c r="D677" s="620"/>
      <c r="E677" s="620"/>
      <c r="F677" s="620"/>
      <c r="G677" s="620"/>
    </row>
    <row r="678" spans="1:7" s="50" customFormat="1" ht="15">
      <c r="A678" s="60" t="s">
        <v>438</v>
      </c>
      <c r="B678" s="54"/>
      <c r="C678" s="52"/>
      <c r="D678" s="53"/>
      <c r="E678" s="54"/>
      <c r="F678" s="53"/>
      <c r="G678" s="57"/>
    </row>
    <row r="679" spans="1:7" s="50" customFormat="1" ht="15">
      <c r="A679" s="61" t="s">
        <v>439</v>
      </c>
      <c r="B679" s="54"/>
      <c r="C679" s="52"/>
      <c r="D679" s="53"/>
      <c r="E679" s="54"/>
      <c r="F679" s="668" t="s">
        <v>440</v>
      </c>
      <c r="G679" s="668"/>
    </row>
    <row r="680" spans="1:7" s="50" customFormat="1" ht="15">
      <c r="A680" s="663" t="s">
        <v>441</v>
      </c>
      <c r="B680" s="663"/>
      <c r="C680" s="52"/>
      <c r="D680" s="53"/>
      <c r="E680" s="54"/>
      <c r="F680" s="53"/>
      <c r="G680" s="57"/>
    </row>
    <row r="681" spans="1:7" s="50" customFormat="1" ht="15">
      <c r="A681" s="53"/>
      <c r="B681" s="54"/>
      <c r="C681" s="52"/>
      <c r="D681" s="53"/>
      <c r="E681" s="54"/>
      <c r="F681" s="53"/>
      <c r="G681" s="57"/>
    </row>
    <row r="682" spans="1:7" s="50" customFormat="1" ht="15">
      <c r="A682" s="663" t="s">
        <v>442</v>
      </c>
      <c r="B682" s="663"/>
      <c r="C682" s="52"/>
      <c r="D682" s="53"/>
      <c r="E682" s="54"/>
      <c r="F682" s="53"/>
      <c r="G682" s="57"/>
    </row>
    <row r="683" spans="1:7" s="50" customFormat="1" ht="15">
      <c r="A683" s="53"/>
      <c r="B683" s="54"/>
      <c r="C683" s="52"/>
      <c r="D683" s="53"/>
      <c r="E683" s="54"/>
      <c r="F683" s="53"/>
      <c r="G683" s="57"/>
    </row>
    <row r="684" spans="1:7" hidden="1">
      <c r="A684" s="62"/>
      <c r="B684" s="63"/>
      <c r="C684" s="64"/>
      <c r="D684" s="65"/>
      <c r="E684" s="65"/>
      <c r="F684" s="64"/>
      <c r="G684" s="66"/>
    </row>
    <row r="685" spans="1:7" hidden="1">
      <c r="A685" s="62"/>
      <c r="B685" s="63"/>
      <c r="C685" s="64"/>
      <c r="D685" s="65"/>
      <c r="E685" s="65"/>
      <c r="F685" s="64"/>
      <c r="G685" s="66"/>
    </row>
    <row r="686" spans="1:7" hidden="1">
      <c r="A686" s="62"/>
      <c r="B686" s="63"/>
      <c r="C686" s="64"/>
      <c r="D686" s="65"/>
      <c r="E686" s="65"/>
      <c r="F686" s="64"/>
      <c r="G686" s="66"/>
    </row>
    <row r="687" spans="1:7" hidden="1">
      <c r="A687" s="62"/>
      <c r="B687" s="63"/>
      <c r="C687" s="64"/>
      <c r="D687" s="65"/>
      <c r="E687" s="65"/>
      <c r="F687" s="64"/>
      <c r="G687" s="66"/>
    </row>
    <row r="688" spans="1:7" hidden="1">
      <c r="A688" s="62"/>
      <c r="B688" s="63"/>
      <c r="C688" s="64"/>
      <c r="D688" s="65"/>
      <c r="E688" s="65"/>
      <c r="F688" s="64"/>
      <c r="G688" s="66"/>
    </row>
    <row r="689" spans="1:7" hidden="1">
      <c r="A689" s="62"/>
      <c r="B689" s="63"/>
      <c r="C689" s="64"/>
      <c r="D689" s="65"/>
      <c r="E689" s="65"/>
      <c r="F689" s="64"/>
      <c r="G689" s="66"/>
    </row>
    <row r="690" spans="1:7" hidden="1"/>
    <row r="691" spans="1:7" hidden="1"/>
    <row r="692" spans="1:7" hidden="1">
      <c r="A692" s="72"/>
      <c r="B692" s="72"/>
      <c r="C692" s="72"/>
      <c r="D692" s="72"/>
      <c r="E692" s="72"/>
      <c r="F692" s="72"/>
      <c r="G692" s="72"/>
    </row>
    <row r="693" spans="1:7" ht="42" hidden="1" customHeight="1">
      <c r="A693" s="72"/>
      <c r="B693" s="72"/>
      <c r="C693" s="72"/>
      <c r="D693" s="72"/>
      <c r="E693" s="72"/>
      <c r="F693" s="72"/>
      <c r="G693" s="72"/>
    </row>
    <row r="694" spans="1:7" hidden="1">
      <c r="A694" s="72"/>
      <c r="B694" s="72"/>
      <c r="C694" s="72"/>
      <c r="D694" s="72"/>
      <c r="E694" s="72"/>
      <c r="F694" s="72"/>
      <c r="G694" s="72"/>
    </row>
    <row r="695" spans="1:7" hidden="1">
      <c r="A695" s="72"/>
      <c r="B695" s="72"/>
      <c r="C695" s="72"/>
      <c r="D695" s="72"/>
      <c r="E695" s="72"/>
      <c r="F695" s="72"/>
      <c r="G695" s="72"/>
    </row>
    <row r="696" spans="1:7" hidden="1">
      <c r="A696" s="72"/>
      <c r="B696" s="72"/>
      <c r="C696" s="72"/>
      <c r="D696" s="72"/>
      <c r="E696" s="72"/>
      <c r="F696" s="72"/>
      <c r="G696" s="72"/>
    </row>
    <row r="697" spans="1:7" hidden="1">
      <c r="A697" s="72"/>
      <c r="B697" s="72"/>
      <c r="C697" s="72"/>
      <c r="D697" s="72"/>
      <c r="E697" s="72"/>
      <c r="F697" s="72"/>
      <c r="G697" s="72"/>
    </row>
    <row r="698" spans="1:7" hidden="1">
      <c r="A698" s="72"/>
      <c r="B698" s="72"/>
      <c r="C698" s="72"/>
      <c r="D698" s="72"/>
      <c r="E698" s="72"/>
      <c r="F698" s="72"/>
      <c r="G698" s="72"/>
    </row>
    <row r="699" spans="1:7" hidden="1">
      <c r="A699" s="72"/>
      <c r="B699" s="72"/>
      <c r="C699" s="72"/>
      <c r="D699" s="72"/>
      <c r="E699" s="72"/>
      <c r="F699" s="72"/>
      <c r="G699" s="72"/>
    </row>
    <row r="700" spans="1:7" hidden="1">
      <c r="A700" s="72"/>
      <c r="B700" s="72"/>
      <c r="C700" s="72"/>
      <c r="D700" s="72"/>
      <c r="E700" s="72"/>
      <c r="F700" s="72"/>
      <c r="G700" s="72"/>
    </row>
    <row r="701" spans="1:7" hidden="1">
      <c r="A701" s="72"/>
      <c r="B701" s="72"/>
      <c r="C701" s="72"/>
      <c r="D701" s="72"/>
      <c r="E701" s="72"/>
      <c r="F701" s="72"/>
      <c r="G701" s="72"/>
    </row>
    <row r="702" spans="1:7" hidden="1">
      <c r="A702" s="72"/>
      <c r="B702" s="72"/>
      <c r="C702" s="72"/>
      <c r="D702" s="72"/>
      <c r="E702" s="72"/>
      <c r="F702" s="72"/>
      <c r="G702" s="72"/>
    </row>
    <row r="703" spans="1:7" hidden="1">
      <c r="A703" s="72"/>
      <c r="B703" s="72"/>
      <c r="C703" s="72"/>
      <c r="D703" s="72"/>
      <c r="E703" s="72"/>
      <c r="F703" s="72"/>
      <c r="G703" s="72"/>
    </row>
    <row r="704" spans="1:7" hidden="1">
      <c r="A704" s="72"/>
      <c r="B704" s="72"/>
      <c r="C704" s="72"/>
      <c r="D704" s="72"/>
      <c r="E704" s="72"/>
      <c r="F704" s="72"/>
      <c r="G704" s="72"/>
    </row>
    <row r="705" spans="1:7" hidden="1">
      <c r="A705" s="72"/>
      <c r="B705" s="72"/>
      <c r="C705" s="72"/>
      <c r="D705" s="72"/>
      <c r="E705" s="72"/>
      <c r="F705" s="72"/>
      <c r="G705" s="72"/>
    </row>
    <row r="706" spans="1:7" hidden="1">
      <c r="A706" s="72"/>
      <c r="B706" s="72"/>
      <c r="C706" s="72"/>
      <c r="D706" s="72"/>
      <c r="E706" s="72"/>
      <c r="F706" s="72"/>
      <c r="G706" s="72"/>
    </row>
    <row r="707" spans="1:7" hidden="1">
      <c r="A707" s="72"/>
      <c r="B707" s="72"/>
      <c r="C707" s="72"/>
      <c r="D707" s="72"/>
      <c r="E707" s="72"/>
      <c r="F707" s="72"/>
      <c r="G707" s="72"/>
    </row>
    <row r="708" spans="1:7" hidden="1">
      <c r="A708" s="72"/>
      <c r="B708" s="72"/>
      <c r="C708" s="72"/>
      <c r="D708" s="72"/>
      <c r="E708" s="72"/>
      <c r="F708" s="72"/>
      <c r="G708" s="72"/>
    </row>
    <row r="709" spans="1:7" hidden="1">
      <c r="A709" s="72"/>
      <c r="B709" s="72"/>
      <c r="C709" s="72"/>
      <c r="D709" s="72"/>
      <c r="E709" s="72"/>
      <c r="F709" s="72"/>
      <c r="G709" s="72"/>
    </row>
    <row r="710" spans="1:7" hidden="1">
      <c r="A710" s="72"/>
      <c r="B710" s="72"/>
      <c r="C710" s="72"/>
      <c r="D710" s="72"/>
      <c r="E710" s="72"/>
      <c r="F710" s="72"/>
      <c r="G710" s="72"/>
    </row>
    <row r="711" spans="1:7" hidden="1">
      <c r="A711" s="72"/>
      <c r="B711" s="72"/>
      <c r="C711" s="72"/>
      <c r="D711" s="72"/>
      <c r="E711" s="72"/>
      <c r="F711" s="72"/>
      <c r="G711" s="72"/>
    </row>
    <row r="712" spans="1:7" hidden="1">
      <c r="A712" s="72"/>
      <c r="B712" s="72"/>
      <c r="C712" s="72"/>
      <c r="D712" s="72"/>
      <c r="E712" s="72"/>
      <c r="F712" s="72"/>
      <c r="G712" s="72"/>
    </row>
    <row r="713" spans="1:7" hidden="1">
      <c r="A713" s="72"/>
      <c r="B713" s="72"/>
      <c r="C713" s="72"/>
      <c r="D713" s="72"/>
      <c r="E713" s="72"/>
      <c r="F713" s="72"/>
      <c r="G713" s="72"/>
    </row>
    <row r="714" spans="1:7" hidden="1">
      <c r="A714" s="72"/>
      <c r="B714" s="72"/>
      <c r="C714" s="72"/>
      <c r="D714" s="72"/>
      <c r="E714" s="72"/>
      <c r="F714" s="72"/>
      <c r="G714" s="72"/>
    </row>
    <row r="715" spans="1:7" hidden="1">
      <c r="A715" s="72"/>
      <c r="B715" s="72"/>
      <c r="C715" s="72"/>
      <c r="D715" s="72"/>
      <c r="E715" s="72"/>
      <c r="F715" s="72"/>
      <c r="G715" s="72"/>
    </row>
    <row r="716" spans="1:7" ht="45" hidden="1" customHeight="1">
      <c r="A716" s="72"/>
      <c r="B716" s="72"/>
      <c r="C716" s="72"/>
      <c r="D716" s="72"/>
      <c r="E716" s="72"/>
      <c r="F716" s="72"/>
      <c r="G716" s="72"/>
    </row>
    <row r="717" spans="1:7" hidden="1">
      <c r="A717" s="72"/>
      <c r="B717" s="72"/>
      <c r="C717" s="72"/>
      <c r="D717" s="72"/>
      <c r="E717" s="72"/>
      <c r="F717" s="72"/>
      <c r="G717" s="72"/>
    </row>
    <row r="718" spans="1:7" hidden="1">
      <c r="A718" s="72"/>
      <c r="B718" s="72"/>
      <c r="C718" s="72"/>
      <c r="D718" s="72"/>
      <c r="E718" s="72"/>
      <c r="F718" s="72"/>
      <c r="G718" s="72"/>
    </row>
    <row r="719" spans="1:7" hidden="1">
      <c r="A719" s="72"/>
      <c r="B719" s="72"/>
      <c r="C719" s="72"/>
      <c r="D719" s="72"/>
      <c r="E719" s="72"/>
      <c r="F719" s="72"/>
      <c r="G719" s="72"/>
    </row>
    <row r="720" spans="1:7" hidden="1">
      <c r="A720" s="72"/>
      <c r="B720" s="72"/>
      <c r="C720" s="72"/>
      <c r="D720" s="72"/>
      <c r="E720" s="72"/>
      <c r="F720" s="72"/>
      <c r="G720" s="72"/>
    </row>
    <row r="721" spans="1:7" hidden="1">
      <c r="A721" s="72"/>
      <c r="B721" s="72"/>
      <c r="C721" s="72"/>
      <c r="D721" s="72"/>
      <c r="E721" s="72"/>
      <c r="F721" s="72"/>
      <c r="G721" s="72"/>
    </row>
    <row r="722" spans="1:7" hidden="1">
      <c r="A722" s="72"/>
      <c r="B722" s="72"/>
      <c r="C722" s="72"/>
      <c r="D722" s="72"/>
      <c r="E722" s="72"/>
      <c r="F722" s="72"/>
      <c r="G722" s="72"/>
    </row>
    <row r="723" spans="1:7" hidden="1">
      <c r="A723" s="72"/>
      <c r="B723" s="72"/>
      <c r="C723" s="72"/>
      <c r="D723" s="72"/>
      <c r="E723" s="72"/>
      <c r="F723" s="72"/>
      <c r="G723" s="72"/>
    </row>
    <row r="724" spans="1:7" hidden="1">
      <c r="A724" s="72"/>
      <c r="B724" s="72"/>
      <c r="C724" s="72"/>
      <c r="D724" s="72"/>
      <c r="E724" s="72"/>
      <c r="F724" s="72"/>
      <c r="G724" s="72"/>
    </row>
    <row r="725" spans="1:7" hidden="1">
      <c r="A725" s="72"/>
      <c r="B725" s="72"/>
      <c r="C725" s="72"/>
      <c r="D725" s="72"/>
      <c r="E725" s="72"/>
      <c r="F725" s="72"/>
      <c r="G725" s="72"/>
    </row>
    <row r="726" spans="1:7" hidden="1">
      <c r="A726" s="72"/>
      <c r="B726" s="72"/>
      <c r="C726" s="72"/>
      <c r="D726" s="72"/>
      <c r="E726" s="72"/>
      <c r="F726" s="72"/>
      <c r="G726" s="72"/>
    </row>
    <row r="727" spans="1:7" hidden="1">
      <c r="A727" s="72"/>
      <c r="B727" s="72"/>
      <c r="C727" s="72"/>
      <c r="D727" s="72"/>
      <c r="E727" s="72"/>
      <c r="F727" s="72"/>
      <c r="G727" s="72"/>
    </row>
    <row r="728" spans="1:7" hidden="1">
      <c r="A728" s="72"/>
      <c r="B728" s="72"/>
      <c r="C728" s="72"/>
      <c r="D728" s="72"/>
      <c r="E728" s="72"/>
      <c r="F728" s="72"/>
      <c r="G728" s="72"/>
    </row>
    <row r="729" spans="1:7" hidden="1">
      <c r="A729" s="72"/>
      <c r="B729" s="72"/>
      <c r="C729" s="72"/>
      <c r="D729" s="72"/>
      <c r="E729" s="72"/>
      <c r="F729" s="72"/>
      <c r="G729" s="72"/>
    </row>
    <row r="730" spans="1:7" hidden="1">
      <c r="A730" s="72"/>
      <c r="B730" s="72"/>
      <c r="C730" s="72"/>
      <c r="D730" s="72"/>
      <c r="E730" s="72"/>
      <c r="F730" s="72"/>
      <c r="G730" s="72"/>
    </row>
    <row r="731" spans="1:7" hidden="1">
      <c r="A731" s="72"/>
      <c r="B731" s="72"/>
      <c r="C731" s="72"/>
      <c r="D731" s="72"/>
      <c r="E731" s="72"/>
      <c r="F731" s="72"/>
      <c r="G731" s="72"/>
    </row>
    <row r="732" spans="1:7" hidden="1">
      <c r="A732" s="72"/>
      <c r="B732" s="72"/>
      <c r="C732" s="72"/>
      <c r="D732" s="72"/>
      <c r="E732" s="72"/>
      <c r="F732" s="72"/>
      <c r="G732" s="72"/>
    </row>
    <row r="733" spans="1:7" hidden="1">
      <c r="A733" s="72"/>
      <c r="B733" s="72"/>
      <c r="C733" s="72"/>
      <c r="D733" s="72"/>
      <c r="E733" s="72"/>
      <c r="F733" s="72"/>
      <c r="G733" s="72"/>
    </row>
    <row r="734" spans="1:7" hidden="1">
      <c r="A734" s="72"/>
      <c r="B734" s="72"/>
      <c r="C734" s="72"/>
      <c r="D734" s="72"/>
      <c r="E734" s="72"/>
      <c r="F734" s="72"/>
      <c r="G734" s="72"/>
    </row>
    <row r="735" spans="1:7" hidden="1">
      <c r="A735" s="72"/>
      <c r="B735" s="72"/>
      <c r="C735" s="72"/>
      <c r="D735" s="72"/>
      <c r="E735" s="72"/>
      <c r="F735" s="72"/>
      <c r="G735" s="72"/>
    </row>
    <row r="736" spans="1:7" hidden="1">
      <c r="A736" s="72"/>
      <c r="B736" s="72"/>
      <c r="C736" s="72"/>
      <c r="D736" s="72"/>
      <c r="E736" s="72"/>
      <c r="F736" s="72"/>
      <c r="G736" s="72"/>
    </row>
    <row r="737" spans="1:7" hidden="1">
      <c r="A737" s="72"/>
      <c r="B737" s="72"/>
      <c r="C737" s="72"/>
      <c r="D737" s="72"/>
      <c r="E737" s="72"/>
      <c r="F737" s="72"/>
      <c r="G737" s="72"/>
    </row>
    <row r="738" spans="1:7" hidden="1">
      <c r="A738" s="72"/>
      <c r="B738" s="72"/>
      <c r="C738" s="72"/>
      <c r="D738" s="72"/>
      <c r="E738" s="72"/>
      <c r="F738" s="72"/>
      <c r="G738" s="72"/>
    </row>
    <row r="739" spans="1:7" ht="39.75" hidden="1" customHeight="1">
      <c r="A739" s="72"/>
      <c r="B739" s="72"/>
      <c r="C739" s="72"/>
      <c r="D739" s="72"/>
      <c r="E739" s="72"/>
      <c r="F739" s="72"/>
      <c r="G739" s="72"/>
    </row>
    <row r="740" spans="1:7" hidden="1">
      <c r="A740" s="72"/>
      <c r="B740" s="72"/>
      <c r="C740" s="72"/>
      <c r="D740" s="72"/>
      <c r="E740" s="72"/>
      <c r="F740" s="72"/>
      <c r="G740" s="72"/>
    </row>
    <row r="741" spans="1:7" hidden="1">
      <c r="A741" s="72"/>
      <c r="B741" s="72"/>
      <c r="C741" s="72"/>
      <c r="D741" s="72"/>
      <c r="E741" s="72"/>
      <c r="F741" s="72"/>
      <c r="G741" s="72"/>
    </row>
    <row r="742" spans="1:7" hidden="1">
      <c r="A742" s="72"/>
      <c r="B742" s="72"/>
      <c r="C742" s="72"/>
      <c r="D742" s="72"/>
      <c r="E742" s="72"/>
      <c r="F742" s="72"/>
      <c r="G742" s="72"/>
    </row>
    <row r="743" spans="1:7" hidden="1">
      <c r="A743" s="72"/>
      <c r="B743" s="72"/>
      <c r="C743" s="72"/>
      <c r="D743" s="72"/>
      <c r="E743" s="72"/>
      <c r="F743" s="72"/>
      <c r="G743" s="72"/>
    </row>
    <row r="744" spans="1:7" hidden="1">
      <c r="A744" s="72"/>
      <c r="B744" s="72"/>
      <c r="C744" s="72"/>
      <c r="D744" s="72"/>
      <c r="E744" s="72"/>
      <c r="F744" s="72"/>
      <c r="G744" s="72"/>
    </row>
    <row r="745" spans="1:7" hidden="1">
      <c r="A745" s="72"/>
      <c r="B745" s="72"/>
      <c r="C745" s="72"/>
      <c r="D745" s="72"/>
      <c r="E745" s="72"/>
      <c r="F745" s="72"/>
      <c r="G745" s="72"/>
    </row>
    <row r="746" spans="1:7" hidden="1">
      <c r="A746" s="72"/>
      <c r="B746" s="72"/>
      <c r="C746" s="72"/>
      <c r="D746" s="72"/>
      <c r="E746" s="72"/>
      <c r="F746" s="72"/>
      <c r="G746" s="72"/>
    </row>
    <row r="747" spans="1:7" hidden="1">
      <c r="A747" s="72"/>
      <c r="B747" s="72"/>
      <c r="C747" s="72"/>
      <c r="D747" s="72"/>
      <c r="E747" s="72"/>
      <c r="F747" s="72"/>
      <c r="G747" s="72"/>
    </row>
    <row r="748" spans="1:7" hidden="1">
      <c r="A748" s="72"/>
      <c r="B748" s="72"/>
      <c r="C748" s="72"/>
      <c r="D748" s="72"/>
      <c r="E748" s="72"/>
      <c r="F748" s="72"/>
      <c r="G748" s="72"/>
    </row>
    <row r="749" spans="1:7" hidden="1">
      <c r="A749" s="72"/>
      <c r="B749" s="72"/>
      <c r="C749" s="72"/>
      <c r="D749" s="72"/>
      <c r="E749" s="72"/>
      <c r="F749" s="72"/>
      <c r="G749" s="72"/>
    </row>
    <row r="750" spans="1:7" hidden="1">
      <c r="A750" s="72"/>
      <c r="B750" s="72"/>
      <c r="C750" s="72"/>
      <c r="D750" s="72"/>
      <c r="E750" s="72"/>
      <c r="F750" s="72"/>
      <c r="G750" s="72"/>
    </row>
    <row r="751" spans="1:7" hidden="1">
      <c r="A751" s="72"/>
      <c r="B751" s="72"/>
      <c r="C751" s="72"/>
      <c r="D751" s="72"/>
      <c r="E751" s="72"/>
      <c r="F751" s="72"/>
      <c r="G751" s="72"/>
    </row>
    <row r="752" spans="1:7" hidden="1">
      <c r="A752" s="72"/>
      <c r="B752" s="72"/>
      <c r="C752" s="72"/>
      <c r="D752" s="72"/>
      <c r="E752" s="72"/>
      <c r="F752" s="72"/>
      <c r="G752" s="72"/>
    </row>
    <row r="753" spans="1:7" hidden="1">
      <c r="A753" s="72"/>
      <c r="B753" s="72"/>
      <c r="C753" s="72"/>
      <c r="D753" s="72"/>
      <c r="E753" s="72"/>
      <c r="F753" s="72"/>
      <c r="G753" s="72"/>
    </row>
    <row r="754" spans="1:7" hidden="1">
      <c r="A754" s="72"/>
      <c r="B754" s="72"/>
      <c r="C754" s="72"/>
      <c r="D754" s="72"/>
      <c r="E754" s="72"/>
      <c r="F754" s="72"/>
      <c r="G754" s="72"/>
    </row>
    <row r="755" spans="1:7" hidden="1">
      <c r="A755" s="72"/>
      <c r="B755" s="72"/>
      <c r="C755" s="72"/>
      <c r="D755" s="72"/>
      <c r="E755" s="72"/>
      <c r="F755" s="72"/>
      <c r="G755" s="72"/>
    </row>
    <row r="756" spans="1:7" hidden="1">
      <c r="A756" s="72"/>
      <c r="B756" s="72"/>
      <c r="C756" s="72"/>
      <c r="D756" s="72"/>
      <c r="E756" s="72"/>
      <c r="F756" s="72"/>
      <c r="G756" s="72"/>
    </row>
    <row r="757" spans="1:7" hidden="1">
      <c r="A757" s="72"/>
      <c r="B757" s="72"/>
      <c r="C757" s="72"/>
      <c r="D757" s="72"/>
      <c r="E757" s="72"/>
      <c r="F757" s="72"/>
      <c r="G757" s="72"/>
    </row>
    <row r="758" spans="1:7" hidden="1">
      <c r="A758" s="72"/>
      <c r="B758" s="72"/>
      <c r="C758" s="72"/>
      <c r="D758" s="72"/>
      <c r="E758" s="72"/>
      <c r="F758" s="72"/>
      <c r="G758" s="72"/>
    </row>
    <row r="759" spans="1:7" hidden="1">
      <c r="A759" s="72"/>
      <c r="B759" s="72"/>
      <c r="C759" s="72"/>
      <c r="D759" s="72"/>
      <c r="E759" s="72"/>
      <c r="F759" s="72"/>
      <c r="G759" s="72"/>
    </row>
    <row r="760" spans="1:7" hidden="1">
      <c r="A760" s="72"/>
      <c r="B760" s="72"/>
      <c r="C760" s="72"/>
      <c r="D760" s="72"/>
      <c r="E760" s="72"/>
      <c r="F760" s="72"/>
      <c r="G760" s="72"/>
    </row>
    <row r="761" spans="1:7" hidden="1">
      <c r="A761" s="72"/>
      <c r="B761" s="72"/>
      <c r="C761" s="72"/>
      <c r="D761" s="72"/>
      <c r="E761" s="72"/>
      <c r="F761" s="72"/>
      <c r="G761" s="72"/>
    </row>
    <row r="762" spans="1:7" ht="39.75" hidden="1" customHeight="1">
      <c r="A762" s="72"/>
      <c r="B762" s="72"/>
      <c r="C762" s="72"/>
      <c r="D762" s="72"/>
      <c r="E762" s="72"/>
      <c r="F762" s="72"/>
      <c r="G762" s="72"/>
    </row>
    <row r="763" spans="1:7" hidden="1">
      <c r="A763" s="72"/>
      <c r="B763" s="72"/>
      <c r="C763" s="72"/>
      <c r="D763" s="72"/>
      <c r="E763" s="72"/>
      <c r="F763" s="72"/>
      <c r="G763" s="72"/>
    </row>
    <row r="764" spans="1:7" hidden="1">
      <c r="A764" s="72"/>
      <c r="B764" s="72"/>
      <c r="C764" s="72"/>
      <c r="D764" s="72"/>
      <c r="E764" s="72"/>
      <c r="F764" s="72"/>
      <c r="G764" s="72"/>
    </row>
    <row r="765" spans="1:7" hidden="1">
      <c r="A765" s="72"/>
      <c r="B765" s="72"/>
      <c r="C765" s="72"/>
      <c r="D765" s="72"/>
      <c r="E765" s="72"/>
      <c r="F765" s="72"/>
      <c r="G765" s="72"/>
    </row>
    <row r="766" spans="1:7" ht="54" hidden="1" customHeight="1">
      <c r="A766" s="72"/>
      <c r="B766" s="72"/>
      <c r="C766" s="72"/>
      <c r="D766" s="72"/>
      <c r="E766" s="72"/>
      <c r="F766" s="72"/>
      <c r="G766" s="72"/>
    </row>
    <row r="767" spans="1:7" hidden="1">
      <c r="A767" s="72"/>
      <c r="B767" s="72"/>
      <c r="C767" s="72"/>
      <c r="D767" s="72"/>
      <c r="E767" s="72"/>
      <c r="F767" s="72"/>
      <c r="G767" s="72"/>
    </row>
    <row r="768" spans="1:7" ht="56.25" hidden="1" customHeight="1">
      <c r="A768" s="72"/>
      <c r="B768" s="72"/>
      <c r="C768" s="72"/>
      <c r="D768" s="72"/>
      <c r="E768" s="72"/>
      <c r="F768" s="72"/>
      <c r="G768" s="72"/>
    </row>
    <row r="769" spans="1:7" hidden="1">
      <c r="A769" s="72"/>
      <c r="B769" s="72"/>
      <c r="C769" s="72"/>
      <c r="D769" s="72"/>
      <c r="E769" s="72"/>
      <c r="F769" s="72"/>
      <c r="G769" s="72"/>
    </row>
    <row r="770" spans="1:7" hidden="1">
      <c r="A770" s="72"/>
      <c r="B770" s="72"/>
      <c r="C770" s="72"/>
      <c r="D770" s="72"/>
      <c r="E770" s="72"/>
      <c r="F770" s="72"/>
      <c r="G770" s="72"/>
    </row>
    <row r="771" spans="1:7" hidden="1">
      <c r="A771" s="72"/>
      <c r="B771" s="72"/>
      <c r="C771" s="72"/>
      <c r="D771" s="72"/>
      <c r="E771" s="72"/>
      <c r="F771" s="72"/>
      <c r="G771" s="72"/>
    </row>
    <row r="772" spans="1:7" hidden="1">
      <c r="A772" s="72"/>
      <c r="B772" s="72"/>
      <c r="C772" s="72"/>
      <c r="D772" s="72"/>
      <c r="E772" s="72"/>
      <c r="F772" s="72"/>
      <c r="G772" s="72"/>
    </row>
    <row r="773" spans="1:7" hidden="1">
      <c r="A773" s="72"/>
      <c r="B773" s="72"/>
      <c r="C773" s="72"/>
      <c r="D773" s="72"/>
      <c r="E773" s="72"/>
      <c r="F773" s="72"/>
      <c r="G773" s="72"/>
    </row>
    <row r="774" spans="1:7" hidden="1">
      <c r="A774" s="72"/>
      <c r="B774" s="72"/>
      <c r="C774" s="72"/>
      <c r="D774" s="72"/>
      <c r="E774" s="72"/>
      <c r="F774" s="72"/>
      <c r="G774" s="72"/>
    </row>
    <row r="775" spans="1:7" hidden="1">
      <c r="A775" s="72"/>
      <c r="B775" s="72"/>
      <c r="C775" s="72"/>
      <c r="D775" s="72"/>
      <c r="E775" s="72"/>
      <c r="F775" s="72"/>
      <c r="G775" s="72"/>
    </row>
    <row r="776" spans="1:7" hidden="1">
      <c r="A776" s="72"/>
      <c r="B776" s="72"/>
      <c r="C776" s="72"/>
      <c r="D776" s="72"/>
      <c r="E776" s="72"/>
      <c r="F776" s="72"/>
      <c r="G776" s="72"/>
    </row>
    <row r="777" spans="1:7" hidden="1">
      <c r="A777" s="72"/>
      <c r="B777" s="72"/>
      <c r="C777" s="72"/>
      <c r="D777" s="72"/>
      <c r="E777" s="72"/>
      <c r="F777" s="72"/>
      <c r="G777" s="72"/>
    </row>
    <row r="778" spans="1:7" hidden="1">
      <c r="A778" s="72"/>
      <c r="B778" s="72"/>
      <c r="C778" s="72"/>
      <c r="D778" s="72"/>
      <c r="E778" s="72"/>
      <c r="F778" s="72"/>
      <c r="G778" s="72"/>
    </row>
    <row r="779" spans="1:7" hidden="1">
      <c r="A779" s="72"/>
      <c r="B779" s="72"/>
      <c r="C779" s="72"/>
      <c r="D779" s="72"/>
      <c r="E779" s="72"/>
      <c r="F779" s="72"/>
      <c r="G779" s="72"/>
    </row>
    <row r="780" spans="1:7" hidden="1">
      <c r="A780" s="72"/>
      <c r="B780" s="72"/>
      <c r="C780" s="72"/>
      <c r="D780" s="72"/>
      <c r="E780" s="72"/>
      <c r="F780" s="72"/>
      <c r="G780" s="72"/>
    </row>
    <row r="781" spans="1:7" hidden="1">
      <c r="A781" s="72"/>
      <c r="B781" s="72"/>
      <c r="C781" s="72"/>
      <c r="D781" s="72"/>
      <c r="E781" s="72"/>
      <c r="F781" s="72"/>
      <c r="G781" s="72"/>
    </row>
    <row r="782" spans="1:7" hidden="1">
      <c r="A782" s="72"/>
      <c r="B782" s="72"/>
      <c r="C782" s="72"/>
      <c r="D782" s="72"/>
      <c r="E782" s="72"/>
      <c r="F782" s="72"/>
      <c r="G782" s="72"/>
    </row>
    <row r="783" spans="1:7" hidden="1">
      <c r="A783" s="72"/>
      <c r="B783" s="72"/>
      <c r="C783" s="72"/>
      <c r="D783" s="72"/>
      <c r="E783" s="72"/>
      <c r="F783" s="72"/>
      <c r="G783" s="72"/>
    </row>
    <row r="784" spans="1:7" hidden="1">
      <c r="A784" s="72"/>
      <c r="B784" s="72"/>
      <c r="C784" s="72"/>
      <c r="D784" s="72"/>
      <c r="E784" s="72"/>
      <c r="F784" s="72"/>
      <c r="G784" s="72"/>
    </row>
    <row r="785" spans="1:7" hidden="1">
      <c r="A785" s="72"/>
      <c r="B785" s="72"/>
      <c r="C785" s="72"/>
      <c r="D785" s="72"/>
      <c r="E785" s="72"/>
      <c r="F785" s="72"/>
      <c r="G785" s="72"/>
    </row>
    <row r="786" spans="1:7" hidden="1">
      <c r="A786" s="72"/>
      <c r="B786" s="72"/>
      <c r="C786" s="72"/>
      <c r="D786" s="72"/>
      <c r="E786" s="72"/>
      <c r="F786" s="72"/>
      <c r="G786" s="72"/>
    </row>
    <row r="787" spans="1:7" hidden="1">
      <c r="A787" s="72"/>
      <c r="B787" s="72"/>
      <c r="C787" s="72"/>
      <c r="D787" s="72"/>
      <c r="E787" s="72"/>
      <c r="F787" s="72"/>
      <c r="G787" s="72"/>
    </row>
    <row r="788" spans="1:7" hidden="1">
      <c r="A788" s="72"/>
      <c r="B788" s="72"/>
      <c r="C788" s="72"/>
      <c r="D788" s="72"/>
      <c r="E788" s="72"/>
      <c r="F788" s="72"/>
      <c r="G788" s="72"/>
    </row>
    <row r="789" spans="1:7" hidden="1">
      <c r="A789" s="72"/>
      <c r="B789" s="72"/>
      <c r="C789" s="72"/>
      <c r="D789" s="72"/>
      <c r="E789" s="72"/>
      <c r="F789" s="72"/>
      <c r="G789" s="72"/>
    </row>
    <row r="790" spans="1:7" hidden="1">
      <c r="A790" s="72"/>
      <c r="B790" s="72"/>
      <c r="C790" s="72"/>
      <c r="D790" s="72"/>
      <c r="E790" s="72"/>
      <c r="F790" s="72"/>
      <c r="G790" s="72"/>
    </row>
    <row r="791" spans="1:7" hidden="1">
      <c r="A791" s="72"/>
      <c r="B791" s="72"/>
      <c r="C791" s="72"/>
      <c r="D791" s="72"/>
      <c r="E791" s="72"/>
      <c r="F791" s="72"/>
      <c r="G791" s="72"/>
    </row>
    <row r="792" spans="1:7" hidden="1">
      <c r="A792" s="72"/>
      <c r="B792" s="72"/>
      <c r="C792" s="72"/>
      <c r="D792" s="72"/>
      <c r="E792" s="72"/>
      <c r="F792" s="72"/>
      <c r="G792" s="72"/>
    </row>
    <row r="793" spans="1:7" hidden="1">
      <c r="A793" s="72"/>
      <c r="B793" s="72"/>
      <c r="C793" s="72"/>
      <c r="D793" s="72"/>
      <c r="E793" s="72"/>
      <c r="F793" s="72"/>
      <c r="G793" s="72"/>
    </row>
    <row r="794" spans="1:7" hidden="1">
      <c r="A794" s="72"/>
      <c r="B794" s="72"/>
      <c r="C794" s="72"/>
      <c r="D794" s="72"/>
      <c r="E794" s="72"/>
      <c r="F794" s="72"/>
      <c r="G794" s="72"/>
    </row>
    <row r="795" spans="1:7" hidden="1">
      <c r="A795" s="72"/>
      <c r="B795" s="72"/>
      <c r="C795" s="72"/>
      <c r="D795" s="72"/>
      <c r="E795" s="72"/>
      <c r="F795" s="72"/>
      <c r="G795" s="72"/>
    </row>
    <row r="796" spans="1:7" hidden="1">
      <c r="A796" s="72"/>
      <c r="B796" s="72"/>
      <c r="C796" s="72"/>
      <c r="D796" s="72"/>
      <c r="E796" s="72"/>
      <c r="F796" s="72"/>
      <c r="G796" s="72"/>
    </row>
    <row r="797" spans="1:7" hidden="1">
      <c r="A797" s="72"/>
      <c r="B797" s="72"/>
      <c r="C797" s="72"/>
      <c r="D797" s="72"/>
      <c r="E797" s="72"/>
      <c r="F797" s="72"/>
      <c r="G797" s="72"/>
    </row>
    <row r="798" spans="1:7" hidden="1">
      <c r="A798" s="72"/>
      <c r="B798" s="72"/>
      <c r="C798" s="72"/>
      <c r="D798" s="72"/>
      <c r="E798" s="72"/>
      <c r="F798" s="72"/>
      <c r="G798" s="72"/>
    </row>
    <row r="799" spans="1:7" ht="56.25" hidden="1" customHeight="1">
      <c r="A799" s="72"/>
      <c r="B799" s="72"/>
      <c r="C799" s="72"/>
      <c r="D799" s="72"/>
      <c r="E799" s="72"/>
      <c r="F799" s="72"/>
      <c r="G799" s="72"/>
    </row>
    <row r="800" spans="1:7" ht="55.5" hidden="1" customHeight="1">
      <c r="A800" s="72"/>
      <c r="B800" s="72"/>
      <c r="C800" s="72"/>
      <c r="D800" s="72"/>
      <c r="E800" s="72"/>
      <c r="F800" s="72"/>
      <c r="G800" s="72"/>
    </row>
    <row r="801" spans="1:7" hidden="1">
      <c r="A801" s="72"/>
      <c r="B801" s="72"/>
      <c r="C801" s="72"/>
      <c r="D801" s="72"/>
      <c r="E801" s="72"/>
      <c r="F801" s="72"/>
      <c r="G801" s="72"/>
    </row>
    <row r="802" spans="1:7" hidden="1">
      <c r="A802" s="72"/>
      <c r="B802" s="72"/>
      <c r="C802" s="72"/>
      <c r="D802" s="72"/>
      <c r="E802" s="72"/>
      <c r="F802" s="72"/>
      <c r="G802" s="72"/>
    </row>
    <row r="803" spans="1:7" hidden="1">
      <c r="A803" s="72"/>
      <c r="B803" s="72"/>
      <c r="C803" s="72"/>
      <c r="D803" s="72"/>
      <c r="E803" s="72"/>
      <c r="F803" s="72"/>
      <c r="G803" s="72"/>
    </row>
    <row r="804" spans="1:7" hidden="1">
      <c r="A804" s="72"/>
      <c r="B804" s="72"/>
      <c r="C804" s="72"/>
      <c r="D804" s="72"/>
      <c r="E804" s="72"/>
      <c r="F804" s="72"/>
      <c r="G804" s="72"/>
    </row>
    <row r="805" spans="1:7" hidden="1">
      <c r="A805" s="72"/>
      <c r="B805" s="72"/>
      <c r="C805" s="72"/>
      <c r="D805" s="72"/>
      <c r="E805" s="72"/>
      <c r="F805" s="72"/>
      <c r="G805" s="72"/>
    </row>
    <row r="806" spans="1:7" hidden="1">
      <c r="A806" s="72"/>
      <c r="B806" s="72"/>
      <c r="C806" s="72"/>
      <c r="D806" s="72"/>
      <c r="E806" s="72"/>
      <c r="F806" s="72"/>
      <c r="G806" s="72"/>
    </row>
    <row r="807" spans="1:7" hidden="1">
      <c r="A807" s="72"/>
      <c r="B807" s="72"/>
      <c r="C807" s="72"/>
      <c r="D807" s="72"/>
      <c r="E807" s="72"/>
      <c r="F807" s="72"/>
      <c r="G807" s="72"/>
    </row>
    <row r="808" spans="1:7" hidden="1">
      <c r="A808" s="72"/>
      <c r="B808" s="72"/>
      <c r="C808" s="72"/>
      <c r="D808" s="72"/>
      <c r="E808" s="72"/>
      <c r="F808" s="72"/>
      <c r="G808" s="72"/>
    </row>
    <row r="809" spans="1:7" hidden="1">
      <c r="A809" s="72"/>
      <c r="B809" s="72"/>
      <c r="C809" s="72"/>
      <c r="D809" s="72"/>
      <c r="E809" s="72"/>
      <c r="F809" s="72"/>
      <c r="G809" s="72"/>
    </row>
    <row r="810" spans="1:7" hidden="1">
      <c r="A810" s="72"/>
      <c r="B810" s="72"/>
      <c r="C810" s="72"/>
      <c r="D810" s="72"/>
      <c r="E810" s="72"/>
      <c r="F810" s="72"/>
      <c r="G810" s="72"/>
    </row>
    <row r="811" spans="1:7" hidden="1">
      <c r="A811" s="72"/>
      <c r="B811" s="72"/>
      <c r="C811" s="72"/>
      <c r="D811" s="72"/>
      <c r="E811" s="72"/>
      <c r="F811" s="72"/>
      <c r="G811" s="72"/>
    </row>
    <row r="812" spans="1:7" hidden="1">
      <c r="A812" s="72"/>
      <c r="B812" s="72"/>
      <c r="C812" s="72"/>
      <c r="D812" s="72"/>
      <c r="E812" s="72"/>
      <c r="F812" s="72"/>
      <c r="G812" s="72"/>
    </row>
    <row r="813" spans="1:7" hidden="1">
      <c r="A813" s="72"/>
      <c r="B813" s="72"/>
      <c r="C813" s="72"/>
      <c r="D813" s="72"/>
      <c r="E813" s="72"/>
      <c r="F813" s="72"/>
      <c r="G813" s="72"/>
    </row>
    <row r="814" spans="1:7" hidden="1">
      <c r="A814" s="72"/>
      <c r="B814" s="72"/>
      <c r="C814" s="72"/>
      <c r="D814" s="72"/>
      <c r="E814" s="72"/>
      <c r="F814" s="72"/>
      <c r="G814" s="72"/>
    </row>
    <row r="815" spans="1:7" hidden="1">
      <c r="A815" s="72"/>
      <c r="B815" s="72"/>
      <c r="C815" s="72"/>
      <c r="D815" s="72"/>
      <c r="E815" s="72"/>
      <c r="F815" s="72"/>
      <c r="G815" s="72"/>
    </row>
    <row r="816" spans="1:7" hidden="1">
      <c r="A816" s="72"/>
      <c r="B816" s="72"/>
      <c r="C816" s="72"/>
      <c r="D816" s="72"/>
      <c r="E816" s="72"/>
      <c r="F816" s="72"/>
      <c r="G816" s="72"/>
    </row>
    <row r="817" spans="1:7" hidden="1">
      <c r="A817" s="72"/>
      <c r="B817" s="72"/>
      <c r="C817" s="72"/>
      <c r="D817" s="72"/>
      <c r="E817" s="72"/>
      <c r="F817" s="72"/>
      <c r="G817" s="72"/>
    </row>
    <row r="818" spans="1:7" hidden="1">
      <c r="A818" s="72"/>
      <c r="B818" s="72"/>
      <c r="C818" s="72"/>
      <c r="D818" s="72"/>
      <c r="E818" s="72"/>
      <c r="F818" s="72"/>
      <c r="G818" s="72"/>
    </row>
    <row r="819" spans="1:7" hidden="1">
      <c r="A819" s="72"/>
      <c r="B819" s="72"/>
      <c r="C819" s="72"/>
      <c r="D819" s="72"/>
      <c r="E819" s="72"/>
      <c r="F819" s="72"/>
      <c r="G819" s="72"/>
    </row>
    <row r="820" spans="1:7" hidden="1">
      <c r="A820" s="72"/>
      <c r="B820" s="72"/>
      <c r="C820" s="72"/>
      <c r="D820" s="72"/>
      <c r="E820" s="72"/>
      <c r="F820" s="72"/>
      <c r="G820" s="72"/>
    </row>
    <row r="821" spans="1:7" hidden="1">
      <c r="A821" s="72"/>
      <c r="B821" s="72"/>
      <c r="C821" s="72"/>
      <c r="D821" s="72"/>
      <c r="E821" s="72"/>
      <c r="F821" s="72"/>
      <c r="G821" s="72"/>
    </row>
    <row r="822" spans="1:7" hidden="1">
      <c r="A822" s="72"/>
      <c r="B822" s="72"/>
      <c r="C822" s="72"/>
      <c r="D822" s="72"/>
      <c r="E822" s="72"/>
      <c r="F822" s="72"/>
      <c r="G822" s="72"/>
    </row>
    <row r="823" spans="1:7" hidden="1">
      <c r="A823" s="72"/>
      <c r="B823" s="72"/>
      <c r="C823" s="72"/>
      <c r="D823" s="72"/>
      <c r="E823" s="72"/>
      <c r="F823" s="72"/>
      <c r="G823" s="72"/>
    </row>
    <row r="824" spans="1:7" hidden="1">
      <c r="A824" s="72"/>
      <c r="B824" s="72"/>
      <c r="C824" s="72"/>
      <c r="D824" s="72"/>
      <c r="E824" s="72"/>
      <c r="F824" s="72"/>
      <c r="G824" s="72"/>
    </row>
    <row r="825" spans="1:7" hidden="1">
      <c r="A825" s="72"/>
      <c r="B825" s="72"/>
      <c r="C825" s="72"/>
      <c r="D825" s="72"/>
      <c r="E825" s="72"/>
      <c r="F825" s="72"/>
      <c r="G825" s="72"/>
    </row>
    <row r="826" spans="1:7" hidden="1">
      <c r="A826" s="72"/>
      <c r="B826" s="72"/>
      <c r="C826" s="72"/>
      <c r="D826" s="72"/>
      <c r="E826" s="72"/>
      <c r="F826" s="72"/>
      <c r="G826" s="72"/>
    </row>
    <row r="827" spans="1:7" hidden="1">
      <c r="A827" s="72"/>
      <c r="B827" s="72"/>
      <c r="C827" s="72"/>
      <c r="D827" s="72"/>
      <c r="E827" s="72"/>
      <c r="F827" s="72"/>
      <c r="G827" s="72"/>
    </row>
    <row r="828" spans="1:7" hidden="1">
      <c r="A828" s="72"/>
      <c r="B828" s="72"/>
      <c r="C828" s="72"/>
      <c r="D828" s="72"/>
      <c r="E828" s="72"/>
      <c r="F828" s="72"/>
      <c r="G828" s="72"/>
    </row>
    <row r="829" spans="1:7" ht="30" hidden="1" customHeight="1">
      <c r="A829" s="72"/>
      <c r="B829" s="72"/>
      <c r="C829" s="72"/>
      <c r="D829" s="72"/>
      <c r="E829" s="72"/>
      <c r="F829" s="72"/>
      <c r="G829" s="72"/>
    </row>
    <row r="830" spans="1:7" hidden="1">
      <c r="A830" s="72"/>
      <c r="B830" s="72"/>
      <c r="C830" s="72"/>
      <c r="D830" s="72"/>
      <c r="E830" s="72"/>
      <c r="F830" s="72"/>
      <c r="G830" s="72"/>
    </row>
    <row r="831" spans="1:7" hidden="1">
      <c r="A831" s="72"/>
      <c r="B831" s="72"/>
      <c r="C831" s="72"/>
      <c r="D831" s="72"/>
      <c r="E831" s="72"/>
      <c r="F831" s="72"/>
      <c r="G831" s="72"/>
    </row>
    <row r="832" spans="1:7" hidden="1">
      <c r="A832" s="72"/>
      <c r="B832" s="72"/>
      <c r="C832" s="72"/>
      <c r="D832" s="72"/>
      <c r="E832" s="72"/>
      <c r="F832" s="72"/>
      <c r="G832" s="72"/>
    </row>
    <row r="833" spans="1:7" hidden="1">
      <c r="A833" s="72"/>
      <c r="B833" s="72"/>
      <c r="C833" s="72"/>
      <c r="D833" s="72"/>
      <c r="E833" s="72"/>
      <c r="F833" s="72"/>
      <c r="G833" s="72"/>
    </row>
    <row r="834" spans="1:7" hidden="1">
      <c r="A834" s="72"/>
      <c r="B834" s="72"/>
      <c r="C834" s="72"/>
      <c r="D834" s="72"/>
      <c r="E834" s="72"/>
      <c r="F834" s="72"/>
      <c r="G834" s="72"/>
    </row>
    <row r="835" spans="1:7" hidden="1">
      <c r="A835" s="72"/>
      <c r="B835" s="72"/>
      <c r="C835" s="72"/>
      <c r="D835" s="72"/>
      <c r="E835" s="72"/>
      <c r="F835" s="72"/>
      <c r="G835" s="72"/>
    </row>
    <row r="836" spans="1:7" hidden="1">
      <c r="A836" s="72"/>
      <c r="B836" s="72"/>
      <c r="C836" s="72"/>
      <c r="D836" s="72"/>
      <c r="E836" s="72"/>
      <c r="F836" s="72"/>
      <c r="G836" s="72"/>
    </row>
    <row r="837" spans="1:7" hidden="1">
      <c r="A837" s="72"/>
      <c r="B837" s="72"/>
      <c r="C837" s="72"/>
      <c r="D837" s="72"/>
      <c r="E837" s="72"/>
      <c r="F837" s="72"/>
      <c r="G837" s="72"/>
    </row>
    <row r="838" spans="1:7" hidden="1">
      <c r="A838" s="72"/>
      <c r="B838" s="72"/>
      <c r="C838" s="72"/>
      <c r="D838" s="72"/>
      <c r="E838" s="72"/>
      <c r="F838" s="72"/>
      <c r="G838" s="72"/>
    </row>
    <row r="839" spans="1:7" hidden="1">
      <c r="A839" s="72"/>
      <c r="B839" s="72"/>
      <c r="C839" s="72"/>
      <c r="D839" s="72"/>
      <c r="E839" s="72"/>
      <c r="F839" s="72"/>
      <c r="G839" s="72"/>
    </row>
    <row r="840" spans="1:7" hidden="1">
      <c r="A840" s="72"/>
      <c r="B840" s="72"/>
      <c r="C840" s="72"/>
      <c r="D840" s="72"/>
      <c r="E840" s="72"/>
      <c r="F840" s="72"/>
      <c r="G840" s="72"/>
    </row>
    <row r="841" spans="1:7" hidden="1">
      <c r="A841" s="72"/>
      <c r="B841" s="72"/>
      <c r="C841" s="72"/>
      <c r="D841" s="72"/>
      <c r="E841" s="72"/>
      <c r="F841" s="72"/>
      <c r="G841" s="72"/>
    </row>
    <row r="842" spans="1:7" hidden="1">
      <c r="A842" s="72"/>
      <c r="B842" s="72"/>
      <c r="C842" s="72"/>
      <c r="D842" s="72"/>
      <c r="E842" s="72"/>
      <c r="F842" s="72"/>
      <c r="G842" s="72"/>
    </row>
    <row r="843" spans="1:7" hidden="1">
      <c r="A843" s="72"/>
      <c r="B843" s="72"/>
      <c r="C843" s="72"/>
      <c r="D843" s="72"/>
      <c r="E843" s="72"/>
      <c r="F843" s="72"/>
      <c r="G843" s="72"/>
    </row>
    <row r="844" spans="1:7" hidden="1">
      <c r="A844" s="72"/>
      <c r="B844" s="72"/>
      <c r="C844" s="72"/>
      <c r="D844" s="72"/>
      <c r="E844" s="72"/>
      <c r="F844" s="72"/>
      <c r="G844" s="72"/>
    </row>
    <row r="845" spans="1:7" hidden="1">
      <c r="A845" s="72"/>
      <c r="B845" s="72"/>
      <c r="C845" s="72"/>
      <c r="D845" s="72"/>
      <c r="E845" s="72"/>
      <c r="F845" s="72"/>
      <c r="G845" s="72"/>
    </row>
    <row r="846" spans="1:7" hidden="1">
      <c r="A846" s="72"/>
      <c r="B846" s="72"/>
      <c r="C846" s="72"/>
      <c r="D846" s="72"/>
      <c r="E846" s="72"/>
      <c r="F846" s="72"/>
      <c r="G846" s="72"/>
    </row>
    <row r="847" spans="1:7" hidden="1">
      <c r="A847" s="72"/>
      <c r="B847" s="72"/>
      <c r="C847" s="72"/>
      <c r="D847" s="72"/>
      <c r="E847" s="72"/>
      <c r="F847" s="72"/>
      <c r="G847" s="72"/>
    </row>
    <row r="848" spans="1:7" hidden="1">
      <c r="A848" s="72"/>
      <c r="B848" s="72"/>
      <c r="C848" s="72"/>
      <c r="D848" s="72"/>
      <c r="E848" s="72"/>
      <c r="F848" s="72"/>
      <c r="G848" s="72"/>
    </row>
    <row r="849" spans="1:7" hidden="1">
      <c r="A849" s="72"/>
      <c r="B849" s="72"/>
      <c r="C849" s="72"/>
      <c r="D849" s="72"/>
      <c r="E849" s="72"/>
      <c r="F849" s="72"/>
      <c r="G849" s="72"/>
    </row>
    <row r="850" spans="1:7" hidden="1">
      <c r="A850" s="72"/>
      <c r="B850" s="72"/>
      <c r="C850" s="72"/>
      <c r="D850" s="72"/>
      <c r="E850" s="72"/>
      <c r="F850" s="72"/>
      <c r="G850" s="72"/>
    </row>
    <row r="851" spans="1:7" hidden="1">
      <c r="A851" s="72"/>
      <c r="B851" s="72"/>
      <c r="C851" s="72"/>
      <c r="D851" s="72"/>
      <c r="E851" s="72"/>
      <c r="F851" s="72"/>
      <c r="G851" s="72"/>
    </row>
    <row r="852" spans="1:7" hidden="1">
      <c r="A852" s="72"/>
      <c r="B852" s="72"/>
      <c r="C852" s="72"/>
      <c r="D852" s="72"/>
      <c r="E852" s="72"/>
      <c r="F852" s="72"/>
      <c r="G852" s="72"/>
    </row>
    <row r="853" spans="1:7" hidden="1">
      <c r="A853" s="72"/>
      <c r="B853" s="72"/>
      <c r="C853" s="72"/>
      <c r="D853" s="72"/>
      <c r="E853" s="72"/>
      <c r="F853" s="72"/>
      <c r="G853" s="72"/>
    </row>
    <row r="854" spans="1:7" hidden="1">
      <c r="A854" s="72"/>
      <c r="B854" s="72"/>
      <c r="C854" s="72"/>
      <c r="D854" s="72"/>
      <c r="E854" s="72"/>
      <c r="F854" s="72"/>
      <c r="G854" s="72"/>
    </row>
    <row r="855" spans="1:7" hidden="1">
      <c r="A855" s="72"/>
      <c r="B855" s="72"/>
      <c r="C855" s="72"/>
      <c r="D855" s="72"/>
      <c r="E855" s="72"/>
      <c r="F855" s="72"/>
      <c r="G855" s="72"/>
    </row>
    <row r="856" spans="1:7" hidden="1">
      <c r="A856" s="72"/>
      <c r="B856" s="72"/>
      <c r="C856" s="72"/>
      <c r="D856" s="72"/>
      <c r="E856" s="72"/>
      <c r="F856" s="72"/>
      <c r="G856" s="72"/>
    </row>
    <row r="857" spans="1:7" hidden="1">
      <c r="A857" s="72"/>
      <c r="B857" s="72"/>
      <c r="C857" s="72"/>
      <c r="D857" s="72"/>
      <c r="E857" s="72"/>
      <c r="F857" s="72"/>
      <c r="G857" s="72"/>
    </row>
    <row r="858" spans="1:7" hidden="1">
      <c r="A858" s="72"/>
      <c r="B858" s="72"/>
      <c r="C858" s="72"/>
      <c r="D858" s="72"/>
      <c r="E858" s="72"/>
      <c r="F858" s="72"/>
      <c r="G858" s="72"/>
    </row>
    <row r="859" spans="1:7" hidden="1">
      <c r="A859" s="72"/>
      <c r="B859" s="72"/>
      <c r="C859" s="72"/>
      <c r="D859" s="72"/>
      <c r="E859" s="72"/>
      <c r="F859" s="72"/>
      <c r="G859" s="72"/>
    </row>
    <row r="860" spans="1:7" hidden="1">
      <c r="A860" s="72"/>
      <c r="B860" s="72"/>
      <c r="C860" s="72"/>
      <c r="D860" s="72"/>
      <c r="E860" s="72"/>
      <c r="F860" s="72"/>
      <c r="G860" s="72"/>
    </row>
    <row r="861" spans="1:7" hidden="1">
      <c r="A861" s="72"/>
      <c r="B861" s="72"/>
      <c r="C861" s="72"/>
      <c r="D861" s="72"/>
      <c r="E861" s="72"/>
      <c r="F861" s="72"/>
      <c r="G861" s="72"/>
    </row>
    <row r="862" spans="1:7" hidden="1">
      <c r="A862" s="72"/>
      <c r="B862" s="72"/>
      <c r="C862" s="72"/>
      <c r="D862" s="72"/>
      <c r="E862" s="72"/>
      <c r="F862" s="72"/>
      <c r="G862" s="72"/>
    </row>
    <row r="863" spans="1:7" hidden="1">
      <c r="A863" s="72"/>
      <c r="B863" s="72"/>
      <c r="C863" s="72"/>
      <c r="D863" s="72"/>
      <c r="E863" s="72"/>
      <c r="F863" s="72"/>
      <c r="G863" s="72"/>
    </row>
    <row r="864" spans="1:7" hidden="1">
      <c r="A864" s="72"/>
      <c r="B864" s="72"/>
      <c r="C864" s="72"/>
      <c r="D864" s="72"/>
      <c r="E864" s="72"/>
      <c r="F864" s="72"/>
      <c r="G864" s="72"/>
    </row>
    <row r="865" spans="1:7" hidden="1">
      <c r="A865" s="72"/>
      <c r="B865" s="72"/>
      <c r="C865" s="72"/>
      <c r="D865" s="72"/>
      <c r="E865" s="72"/>
      <c r="F865" s="72"/>
      <c r="G865" s="72"/>
    </row>
    <row r="866" spans="1:7" hidden="1">
      <c r="A866" s="72"/>
      <c r="B866" s="72"/>
      <c r="C866" s="72"/>
      <c r="D866" s="72"/>
      <c r="E866" s="72"/>
      <c r="F866" s="72"/>
      <c r="G866" s="72"/>
    </row>
    <row r="867" spans="1:7" hidden="1">
      <c r="A867" s="72"/>
      <c r="B867" s="72"/>
      <c r="C867" s="72"/>
      <c r="D867" s="72"/>
      <c r="E867" s="72"/>
      <c r="F867" s="72"/>
      <c r="G867" s="72"/>
    </row>
    <row r="868" spans="1:7" hidden="1">
      <c r="A868" s="72"/>
      <c r="B868" s="72"/>
      <c r="C868" s="72"/>
      <c r="D868" s="72"/>
      <c r="E868" s="72"/>
      <c r="F868" s="72"/>
      <c r="G868" s="72"/>
    </row>
    <row r="869" spans="1:7" hidden="1">
      <c r="A869" s="72"/>
      <c r="B869" s="72"/>
      <c r="C869" s="72"/>
      <c r="D869" s="72"/>
      <c r="E869" s="72"/>
      <c r="F869" s="72"/>
      <c r="G869" s="72"/>
    </row>
    <row r="870" spans="1:7" hidden="1">
      <c r="A870" s="72"/>
      <c r="B870" s="72"/>
      <c r="C870" s="72"/>
      <c r="D870" s="72"/>
      <c r="E870" s="72"/>
      <c r="F870" s="72"/>
      <c r="G870" s="72"/>
    </row>
    <row r="871" spans="1:7" hidden="1">
      <c r="A871" s="72"/>
      <c r="B871" s="72"/>
      <c r="C871" s="72"/>
      <c r="D871" s="72"/>
      <c r="E871" s="72"/>
      <c r="F871" s="72"/>
      <c r="G871" s="72"/>
    </row>
    <row r="872" spans="1:7" hidden="1">
      <c r="A872" s="72"/>
      <c r="B872" s="72"/>
      <c r="C872" s="72"/>
      <c r="D872" s="72"/>
      <c r="E872" s="72"/>
      <c r="F872" s="72"/>
      <c r="G872" s="72"/>
    </row>
    <row r="873" spans="1:7" hidden="1">
      <c r="A873" s="72"/>
      <c r="B873" s="72"/>
      <c r="C873" s="72"/>
      <c r="D873" s="72"/>
      <c r="E873" s="72"/>
      <c r="F873" s="72"/>
      <c r="G873" s="72"/>
    </row>
    <row r="874" spans="1:7" hidden="1">
      <c r="A874" s="72"/>
      <c r="B874" s="72"/>
      <c r="C874" s="72"/>
      <c r="D874" s="72"/>
      <c r="E874" s="72"/>
      <c r="F874" s="72"/>
      <c r="G874" s="72"/>
    </row>
    <row r="875" spans="1:7" hidden="1">
      <c r="A875" s="72"/>
      <c r="B875" s="72"/>
      <c r="C875" s="72"/>
      <c r="D875" s="72"/>
      <c r="E875" s="72"/>
      <c r="F875" s="72"/>
      <c r="G875" s="72"/>
    </row>
    <row r="876" spans="1:7" hidden="1">
      <c r="A876" s="72"/>
      <c r="B876" s="72"/>
      <c r="C876" s="72"/>
      <c r="D876" s="72"/>
      <c r="E876" s="72"/>
      <c r="F876" s="72"/>
      <c r="G876" s="72"/>
    </row>
    <row r="877" spans="1:7" hidden="1">
      <c r="A877" s="72"/>
      <c r="B877" s="72"/>
      <c r="C877" s="72"/>
      <c r="D877" s="72"/>
      <c r="E877" s="72"/>
      <c r="F877" s="72"/>
      <c r="G877" s="72"/>
    </row>
    <row r="878" spans="1:7" hidden="1">
      <c r="A878" s="72"/>
      <c r="B878" s="72"/>
      <c r="C878" s="72"/>
      <c r="D878" s="72"/>
      <c r="E878" s="72"/>
      <c r="F878" s="72"/>
      <c r="G878" s="72"/>
    </row>
    <row r="879" spans="1:7" hidden="1">
      <c r="A879" s="72"/>
      <c r="B879" s="72"/>
      <c r="C879" s="72"/>
      <c r="D879" s="72"/>
      <c r="E879" s="72"/>
      <c r="F879" s="72"/>
      <c r="G879" s="72"/>
    </row>
    <row r="880" spans="1:7" hidden="1">
      <c r="A880" s="72"/>
      <c r="B880" s="72"/>
      <c r="C880" s="72"/>
      <c r="D880" s="72"/>
      <c r="E880" s="72"/>
      <c r="F880" s="72"/>
      <c r="G880" s="72"/>
    </row>
    <row r="881" spans="1:7" hidden="1">
      <c r="A881" s="72"/>
      <c r="B881" s="72"/>
      <c r="C881" s="72"/>
      <c r="D881" s="72"/>
      <c r="E881" s="72"/>
      <c r="F881" s="72"/>
      <c r="G881" s="72"/>
    </row>
    <row r="882" spans="1:7" hidden="1">
      <c r="A882" s="72"/>
      <c r="B882" s="72"/>
      <c r="C882" s="72"/>
      <c r="D882" s="72"/>
      <c r="E882" s="72"/>
      <c r="F882" s="72"/>
      <c r="G882" s="72"/>
    </row>
    <row r="883" spans="1:7" hidden="1">
      <c r="A883" s="72"/>
      <c r="B883" s="72"/>
      <c r="C883" s="72"/>
      <c r="D883" s="72"/>
      <c r="E883" s="72"/>
      <c r="F883" s="72"/>
      <c r="G883" s="72"/>
    </row>
    <row r="884" spans="1:7" hidden="1">
      <c r="A884" s="72"/>
      <c r="B884" s="72"/>
      <c r="C884" s="72"/>
      <c r="D884" s="72"/>
      <c r="E884" s="72"/>
      <c r="F884" s="72"/>
      <c r="G884" s="72"/>
    </row>
    <row r="885" spans="1:7" hidden="1">
      <c r="A885" s="72"/>
      <c r="B885" s="72"/>
      <c r="C885" s="72"/>
      <c r="D885" s="72"/>
      <c r="E885" s="72"/>
      <c r="F885" s="72"/>
      <c r="G885" s="72"/>
    </row>
    <row r="886" spans="1:7" hidden="1">
      <c r="A886" s="72"/>
      <c r="B886" s="72"/>
      <c r="C886" s="72"/>
      <c r="D886" s="72"/>
      <c r="E886" s="72"/>
      <c r="F886" s="72"/>
      <c r="G886" s="72"/>
    </row>
    <row r="887" spans="1:7" hidden="1">
      <c r="A887" s="72"/>
      <c r="B887" s="72"/>
      <c r="C887" s="72"/>
      <c r="D887" s="72"/>
      <c r="E887" s="72"/>
      <c r="F887" s="72"/>
      <c r="G887" s="72"/>
    </row>
    <row r="888" spans="1:7" hidden="1">
      <c r="A888" s="72"/>
      <c r="B888" s="72"/>
      <c r="C888" s="72"/>
      <c r="D888" s="72"/>
      <c r="E888" s="72"/>
      <c r="F888" s="72"/>
      <c r="G888" s="72"/>
    </row>
    <row r="889" spans="1:7" hidden="1">
      <c r="A889" s="72"/>
      <c r="B889" s="72"/>
      <c r="C889" s="72"/>
      <c r="D889" s="72"/>
      <c r="E889" s="72"/>
      <c r="F889" s="72"/>
      <c r="G889" s="72"/>
    </row>
    <row r="890" spans="1:7" hidden="1">
      <c r="A890" s="72"/>
      <c r="B890" s="72"/>
      <c r="C890" s="72"/>
      <c r="D890" s="72"/>
      <c r="E890" s="72"/>
      <c r="F890" s="72"/>
      <c r="G890" s="72"/>
    </row>
    <row r="891" spans="1:7" hidden="1">
      <c r="A891" s="72"/>
      <c r="B891" s="72"/>
      <c r="C891" s="72"/>
      <c r="D891" s="72"/>
      <c r="E891" s="72"/>
      <c r="F891" s="72"/>
      <c r="G891" s="72"/>
    </row>
    <row r="892" spans="1:7" hidden="1">
      <c r="A892" s="72"/>
      <c r="B892" s="72"/>
      <c r="C892" s="72"/>
      <c r="D892" s="72"/>
      <c r="E892" s="72"/>
      <c r="F892" s="72"/>
      <c r="G892" s="72"/>
    </row>
    <row r="893" spans="1:7" hidden="1">
      <c r="A893" s="72"/>
      <c r="B893" s="72"/>
      <c r="C893" s="72"/>
      <c r="D893" s="72"/>
      <c r="E893" s="72"/>
      <c r="F893" s="72"/>
      <c r="G893" s="72"/>
    </row>
    <row r="894" spans="1:7" hidden="1">
      <c r="A894" s="72"/>
      <c r="B894" s="72"/>
      <c r="C894" s="72"/>
      <c r="D894" s="72"/>
      <c r="E894" s="72"/>
      <c r="F894" s="72"/>
      <c r="G894" s="72"/>
    </row>
    <row r="895" spans="1:7" hidden="1">
      <c r="A895" s="72"/>
      <c r="B895" s="72"/>
      <c r="C895" s="72"/>
      <c r="D895" s="72"/>
      <c r="E895" s="72"/>
      <c r="F895" s="72"/>
      <c r="G895" s="72"/>
    </row>
    <row r="896" spans="1:7" hidden="1">
      <c r="A896" s="72"/>
      <c r="B896" s="72"/>
      <c r="C896" s="72"/>
      <c r="D896" s="72"/>
      <c r="E896" s="72"/>
      <c r="F896" s="72"/>
      <c r="G896" s="72"/>
    </row>
    <row r="897" spans="1:7" hidden="1">
      <c r="A897" s="72"/>
      <c r="B897" s="72"/>
      <c r="C897" s="72"/>
      <c r="D897" s="72"/>
      <c r="E897" s="72"/>
      <c r="F897" s="72"/>
      <c r="G897" s="72"/>
    </row>
    <row r="898" spans="1:7" hidden="1">
      <c r="A898" s="72"/>
      <c r="B898" s="72"/>
      <c r="C898" s="72"/>
      <c r="D898" s="72"/>
      <c r="E898" s="72"/>
      <c r="F898" s="72"/>
      <c r="G898" s="72"/>
    </row>
    <row r="899" spans="1:7" hidden="1">
      <c r="A899" s="72"/>
      <c r="B899" s="72"/>
      <c r="C899" s="72"/>
      <c r="D899" s="72"/>
      <c r="E899" s="72"/>
      <c r="F899" s="72"/>
      <c r="G899" s="72"/>
    </row>
    <row r="900" spans="1:7" hidden="1">
      <c r="A900" s="72"/>
      <c r="B900" s="72"/>
      <c r="C900" s="72"/>
      <c r="D900" s="72"/>
      <c r="E900" s="72"/>
      <c r="F900" s="72"/>
      <c r="G900" s="72"/>
    </row>
    <row r="901" spans="1:7" hidden="1">
      <c r="A901" s="72"/>
      <c r="B901" s="72"/>
      <c r="C901" s="72"/>
      <c r="D901" s="72"/>
      <c r="E901" s="72"/>
      <c r="F901" s="72"/>
      <c r="G901" s="72"/>
    </row>
    <row r="902" spans="1:7" hidden="1">
      <c r="A902" s="72"/>
      <c r="B902" s="72"/>
      <c r="C902" s="72"/>
      <c r="D902" s="72"/>
      <c r="E902" s="72"/>
      <c r="F902" s="72"/>
      <c r="G902" s="72"/>
    </row>
    <row r="903" spans="1:7" hidden="1">
      <c r="A903" s="72"/>
      <c r="B903" s="72"/>
      <c r="C903" s="72"/>
      <c r="D903" s="72"/>
      <c r="E903" s="72"/>
      <c r="F903" s="72"/>
      <c r="G903" s="72"/>
    </row>
    <row r="904" spans="1:7" hidden="1">
      <c r="A904" s="72"/>
      <c r="B904" s="72"/>
      <c r="C904" s="72"/>
      <c r="D904" s="72"/>
      <c r="E904" s="72"/>
      <c r="F904" s="72"/>
      <c r="G904" s="72"/>
    </row>
    <row r="905" spans="1:7" hidden="1">
      <c r="A905" s="72"/>
      <c r="B905" s="72"/>
      <c r="C905" s="72"/>
      <c r="D905" s="72"/>
      <c r="E905" s="72"/>
      <c r="F905" s="72"/>
      <c r="G905" s="72"/>
    </row>
    <row r="906" spans="1:7" hidden="1">
      <c r="A906" s="72"/>
      <c r="B906" s="72"/>
      <c r="C906" s="72"/>
      <c r="D906" s="72"/>
      <c r="E906" s="72"/>
      <c r="F906" s="72"/>
      <c r="G906" s="72"/>
    </row>
    <row r="907" spans="1:7" hidden="1">
      <c r="A907" s="72"/>
      <c r="B907" s="72"/>
      <c r="C907" s="72"/>
      <c r="D907" s="72"/>
      <c r="E907" s="72"/>
      <c r="F907" s="72"/>
      <c r="G907" s="72"/>
    </row>
    <row r="908" spans="1:7" hidden="1">
      <c r="A908" s="72"/>
      <c r="B908" s="72"/>
      <c r="C908" s="72"/>
      <c r="D908" s="72"/>
      <c r="E908" s="72"/>
      <c r="F908" s="72"/>
      <c r="G908" s="72"/>
    </row>
    <row r="909" spans="1:7" hidden="1">
      <c r="A909" s="72"/>
      <c r="B909" s="72"/>
      <c r="C909" s="72"/>
      <c r="D909" s="72"/>
      <c r="E909" s="72"/>
      <c r="F909" s="72"/>
      <c r="G909" s="72"/>
    </row>
    <row r="910" spans="1:7" hidden="1">
      <c r="A910" s="72"/>
      <c r="B910" s="72"/>
      <c r="C910" s="72"/>
      <c r="D910" s="72"/>
      <c r="E910" s="72"/>
      <c r="F910" s="72"/>
      <c r="G910" s="72"/>
    </row>
    <row r="911" spans="1:7" hidden="1">
      <c r="A911" s="72"/>
      <c r="B911" s="72"/>
      <c r="C911" s="72"/>
      <c r="D911" s="72"/>
      <c r="E911" s="72"/>
      <c r="F911" s="72"/>
      <c r="G911" s="72"/>
    </row>
    <row r="912" spans="1:7" ht="42.75" hidden="1" customHeight="1">
      <c r="A912" s="72"/>
      <c r="B912" s="72"/>
      <c r="C912" s="72"/>
      <c r="D912" s="72"/>
      <c r="E912" s="72"/>
      <c r="F912" s="72"/>
      <c r="G912" s="72"/>
    </row>
    <row r="913" spans="1:7" hidden="1">
      <c r="A913" s="72"/>
      <c r="B913" s="72"/>
      <c r="C913" s="72"/>
      <c r="D913" s="72"/>
      <c r="E913" s="72"/>
      <c r="F913" s="72"/>
      <c r="G913" s="72"/>
    </row>
    <row r="914" spans="1:7" hidden="1">
      <c r="A914" s="72"/>
      <c r="B914" s="72"/>
      <c r="C914" s="72"/>
      <c r="D914" s="72"/>
      <c r="E914" s="72"/>
      <c r="F914" s="72"/>
      <c r="G914" s="72"/>
    </row>
    <row r="915" spans="1:7" hidden="1">
      <c r="A915" s="72"/>
      <c r="B915" s="72"/>
      <c r="C915" s="72"/>
      <c r="D915" s="72"/>
      <c r="E915" s="72"/>
      <c r="F915" s="72"/>
      <c r="G915" s="72"/>
    </row>
    <row r="916" spans="1:7" hidden="1">
      <c r="A916" s="72"/>
      <c r="B916" s="72"/>
      <c r="C916" s="72"/>
      <c r="D916" s="72"/>
      <c r="E916" s="72"/>
      <c r="F916" s="72"/>
      <c r="G916" s="72"/>
    </row>
    <row r="917" spans="1:7" hidden="1">
      <c r="A917" s="72"/>
      <c r="B917" s="72"/>
      <c r="C917" s="72"/>
      <c r="D917" s="72"/>
      <c r="E917" s="72"/>
      <c r="F917" s="72"/>
      <c r="G917" s="72"/>
    </row>
    <row r="918" spans="1:7" hidden="1">
      <c r="A918" s="72"/>
      <c r="B918" s="72"/>
      <c r="C918" s="72"/>
      <c r="D918" s="72"/>
      <c r="E918" s="72"/>
      <c r="F918" s="72"/>
      <c r="G918" s="72"/>
    </row>
    <row r="919" spans="1:7" hidden="1">
      <c r="A919" s="72"/>
      <c r="B919" s="72"/>
      <c r="C919" s="72"/>
      <c r="D919" s="72"/>
      <c r="E919" s="72"/>
      <c r="F919" s="72"/>
      <c r="G919" s="72"/>
    </row>
    <row r="920" spans="1:7" hidden="1">
      <c r="A920" s="72"/>
      <c r="B920" s="72"/>
      <c r="C920" s="72"/>
      <c r="D920" s="72"/>
      <c r="E920" s="72"/>
      <c r="F920" s="72"/>
      <c r="G920" s="72"/>
    </row>
    <row r="921" spans="1:7" hidden="1">
      <c r="A921" s="72"/>
      <c r="B921" s="72"/>
      <c r="C921" s="72"/>
      <c r="D921" s="72"/>
      <c r="E921" s="72"/>
      <c r="F921" s="72"/>
      <c r="G921" s="72"/>
    </row>
    <row r="922" spans="1:7" hidden="1">
      <c r="A922" s="72"/>
      <c r="B922" s="72"/>
      <c r="C922" s="72"/>
      <c r="D922" s="72"/>
      <c r="E922" s="72"/>
      <c r="F922" s="72"/>
      <c r="G922" s="72"/>
    </row>
    <row r="923" spans="1:7" hidden="1">
      <c r="A923" s="72"/>
      <c r="B923" s="72"/>
      <c r="C923" s="72"/>
      <c r="D923" s="72"/>
      <c r="E923" s="72"/>
      <c r="F923" s="72"/>
      <c r="G923" s="72"/>
    </row>
    <row r="924" spans="1:7" hidden="1">
      <c r="A924" s="72"/>
      <c r="B924" s="72"/>
      <c r="C924" s="72"/>
      <c r="D924" s="72"/>
      <c r="E924" s="72"/>
      <c r="F924" s="72"/>
      <c r="G924" s="72"/>
    </row>
    <row r="925" spans="1:7" hidden="1">
      <c r="A925" s="72"/>
      <c r="B925" s="72"/>
      <c r="C925" s="72"/>
      <c r="D925" s="72"/>
      <c r="E925" s="72"/>
      <c r="F925" s="72"/>
      <c r="G925" s="72"/>
    </row>
    <row r="926" spans="1:7" hidden="1">
      <c r="A926" s="72"/>
      <c r="B926" s="72"/>
      <c r="C926" s="72"/>
      <c r="D926" s="72"/>
      <c r="E926" s="72"/>
      <c r="F926" s="72"/>
      <c r="G926" s="72"/>
    </row>
    <row r="927" spans="1:7" hidden="1">
      <c r="A927" s="72"/>
      <c r="B927" s="72"/>
      <c r="C927" s="72"/>
      <c r="D927" s="72"/>
      <c r="E927" s="72"/>
      <c r="F927" s="72"/>
      <c r="G927" s="72"/>
    </row>
    <row r="928" spans="1:7" hidden="1">
      <c r="A928" s="72"/>
      <c r="B928" s="72"/>
      <c r="C928" s="72"/>
      <c r="D928" s="72"/>
      <c r="E928" s="72"/>
      <c r="F928" s="72"/>
      <c r="G928" s="72"/>
    </row>
    <row r="929" spans="1:7" hidden="1">
      <c r="A929" s="72"/>
      <c r="B929" s="72"/>
      <c r="C929" s="72"/>
      <c r="D929" s="72"/>
      <c r="E929" s="72"/>
      <c r="F929" s="72"/>
      <c r="G929" s="72"/>
    </row>
    <row r="930" spans="1:7" hidden="1">
      <c r="A930" s="72"/>
      <c r="B930" s="72"/>
      <c r="C930" s="72"/>
      <c r="D930" s="72"/>
      <c r="E930" s="72"/>
      <c r="F930" s="72"/>
      <c r="G930" s="72"/>
    </row>
    <row r="931" spans="1:7" hidden="1">
      <c r="A931" s="72"/>
      <c r="B931" s="72"/>
      <c r="C931" s="72"/>
      <c r="D931" s="72"/>
      <c r="E931" s="72"/>
      <c r="F931" s="72"/>
      <c r="G931" s="72"/>
    </row>
    <row r="932" spans="1:7" hidden="1">
      <c r="A932" s="72"/>
      <c r="B932" s="72"/>
      <c r="C932" s="72"/>
      <c r="D932" s="72"/>
      <c r="E932" s="72"/>
      <c r="F932" s="72"/>
      <c r="G932" s="72"/>
    </row>
    <row r="933" spans="1:7" hidden="1">
      <c r="A933" s="72"/>
      <c r="B933" s="72"/>
      <c r="C933" s="72"/>
      <c r="D933" s="72"/>
      <c r="E933" s="72"/>
      <c r="F933" s="72"/>
      <c r="G933" s="72"/>
    </row>
    <row r="934" spans="1:7" hidden="1">
      <c r="A934" s="72"/>
      <c r="B934" s="72"/>
      <c r="C934" s="72"/>
      <c r="D934" s="72"/>
      <c r="E934" s="72"/>
      <c r="F934" s="72"/>
      <c r="G934" s="72"/>
    </row>
    <row r="935" spans="1:7" hidden="1">
      <c r="A935" s="72"/>
      <c r="B935" s="72"/>
      <c r="C935" s="72"/>
      <c r="D935" s="72"/>
      <c r="E935" s="72"/>
      <c r="F935" s="72"/>
      <c r="G935" s="72"/>
    </row>
    <row r="936" spans="1:7" hidden="1">
      <c r="A936" s="72"/>
      <c r="B936" s="72"/>
      <c r="C936" s="72"/>
      <c r="D936" s="72"/>
      <c r="E936" s="72"/>
      <c r="F936" s="72"/>
      <c r="G936" s="72"/>
    </row>
    <row r="937" spans="1:7" hidden="1">
      <c r="A937" s="72"/>
      <c r="B937" s="72"/>
      <c r="C937" s="72"/>
      <c r="D937" s="72"/>
      <c r="E937" s="72"/>
      <c r="F937" s="72"/>
      <c r="G937" s="72"/>
    </row>
    <row r="938" spans="1:7" hidden="1">
      <c r="A938" s="72"/>
      <c r="B938" s="72"/>
      <c r="C938" s="72"/>
      <c r="D938" s="72"/>
      <c r="E938" s="72"/>
      <c r="F938" s="72"/>
      <c r="G938" s="72"/>
    </row>
    <row r="939" spans="1:7" hidden="1">
      <c r="A939" s="72"/>
      <c r="B939" s="72"/>
      <c r="C939" s="72"/>
      <c r="D939" s="72"/>
      <c r="E939" s="72"/>
      <c r="F939" s="72"/>
      <c r="G939" s="72"/>
    </row>
    <row r="940" spans="1:7" hidden="1">
      <c r="A940" s="72"/>
      <c r="B940" s="72"/>
      <c r="C940" s="72"/>
      <c r="D940" s="72"/>
      <c r="E940" s="72"/>
      <c r="F940" s="72"/>
      <c r="G940" s="72"/>
    </row>
    <row r="941" spans="1:7" hidden="1">
      <c r="A941" s="72"/>
      <c r="B941" s="72"/>
      <c r="C941" s="72"/>
      <c r="D941" s="72"/>
      <c r="E941" s="72"/>
      <c r="F941" s="72"/>
      <c r="G941" s="72"/>
    </row>
    <row r="942" spans="1:7" hidden="1">
      <c r="A942" s="72"/>
      <c r="B942" s="72"/>
      <c r="C942" s="72"/>
      <c r="D942" s="72"/>
      <c r="E942" s="72"/>
      <c r="F942" s="72"/>
      <c r="G942" s="72"/>
    </row>
    <row r="943" spans="1:7" hidden="1">
      <c r="A943" s="72"/>
      <c r="B943" s="72"/>
      <c r="C943" s="72"/>
      <c r="D943" s="72"/>
      <c r="E943" s="72"/>
      <c r="F943" s="72"/>
      <c r="G943" s="72"/>
    </row>
    <row r="944" spans="1:7" hidden="1">
      <c r="A944" s="72"/>
      <c r="B944" s="72"/>
      <c r="C944" s="72"/>
      <c r="D944" s="72"/>
      <c r="E944" s="72"/>
      <c r="F944" s="72"/>
      <c r="G944" s="72"/>
    </row>
    <row r="945" spans="1:7" hidden="1">
      <c r="A945" s="72"/>
      <c r="B945" s="72"/>
      <c r="C945" s="72"/>
      <c r="D945" s="72"/>
      <c r="E945" s="72"/>
      <c r="F945" s="72"/>
      <c r="G945" s="72"/>
    </row>
    <row r="946" spans="1:7" hidden="1">
      <c r="A946" s="72"/>
      <c r="B946" s="72"/>
      <c r="C946" s="72"/>
      <c r="D946" s="72"/>
      <c r="E946" s="72"/>
      <c r="F946" s="72"/>
      <c r="G946" s="72"/>
    </row>
    <row r="947" spans="1:7" hidden="1">
      <c r="A947" s="72"/>
      <c r="B947" s="72"/>
      <c r="C947" s="72"/>
      <c r="D947" s="72"/>
      <c r="E947" s="72"/>
      <c r="F947" s="72"/>
      <c r="G947" s="72"/>
    </row>
    <row r="948" spans="1:7" hidden="1">
      <c r="A948" s="72"/>
      <c r="B948" s="72"/>
      <c r="C948" s="72"/>
      <c r="D948" s="72"/>
      <c r="E948" s="72"/>
      <c r="F948" s="72"/>
      <c r="G948" s="72"/>
    </row>
    <row r="949" spans="1:7" hidden="1">
      <c r="A949" s="72"/>
      <c r="B949" s="72"/>
      <c r="C949" s="72"/>
      <c r="D949" s="72"/>
      <c r="E949" s="72"/>
      <c r="F949" s="72"/>
      <c r="G949" s="72"/>
    </row>
    <row r="950" spans="1:7" hidden="1">
      <c r="A950" s="72"/>
      <c r="B950" s="72"/>
      <c r="C950" s="72"/>
      <c r="D950" s="72"/>
      <c r="E950" s="72"/>
      <c r="F950" s="72"/>
      <c r="G950" s="72"/>
    </row>
    <row r="951" spans="1:7" hidden="1">
      <c r="A951" s="72"/>
      <c r="B951" s="72"/>
      <c r="C951" s="72"/>
      <c r="D951" s="72"/>
      <c r="E951" s="72"/>
      <c r="F951" s="72"/>
      <c r="G951" s="72"/>
    </row>
    <row r="952" spans="1:7" hidden="1">
      <c r="A952" s="72"/>
      <c r="B952" s="72"/>
      <c r="C952" s="72"/>
      <c r="D952" s="72"/>
      <c r="E952" s="72"/>
      <c r="F952" s="72"/>
      <c r="G952" s="72"/>
    </row>
    <row r="953" spans="1:7" hidden="1">
      <c r="A953" s="72"/>
      <c r="B953" s="72"/>
      <c r="C953" s="72"/>
      <c r="D953" s="72"/>
      <c r="E953" s="72"/>
      <c r="F953" s="72"/>
      <c r="G953" s="72"/>
    </row>
    <row r="954" spans="1:7" hidden="1">
      <c r="A954" s="72"/>
      <c r="B954" s="72"/>
      <c r="C954" s="72"/>
      <c r="D954" s="72"/>
      <c r="E954" s="72"/>
      <c r="F954" s="72"/>
      <c r="G954" s="72"/>
    </row>
    <row r="955" spans="1:7" hidden="1">
      <c r="A955" s="72"/>
      <c r="B955" s="72"/>
      <c r="C955" s="72"/>
      <c r="D955" s="72"/>
      <c r="E955" s="72"/>
      <c r="F955" s="72"/>
      <c r="G955" s="72"/>
    </row>
    <row r="956" spans="1:7" hidden="1">
      <c r="A956" s="72"/>
      <c r="B956" s="72"/>
      <c r="C956" s="72"/>
      <c r="D956" s="72"/>
      <c r="E956" s="72"/>
      <c r="F956" s="72"/>
      <c r="G956" s="72"/>
    </row>
    <row r="957" spans="1:7" hidden="1">
      <c r="A957" s="72"/>
      <c r="B957" s="72"/>
      <c r="C957" s="72"/>
      <c r="D957" s="72"/>
      <c r="E957" s="72"/>
      <c r="F957" s="72"/>
      <c r="G957" s="72"/>
    </row>
    <row r="958" spans="1:7" hidden="1">
      <c r="A958" s="72"/>
      <c r="B958" s="72"/>
      <c r="C958" s="72"/>
      <c r="D958" s="72"/>
      <c r="E958" s="72"/>
      <c r="F958" s="72"/>
      <c r="G958" s="72"/>
    </row>
    <row r="959" spans="1:7" hidden="1">
      <c r="A959" s="72"/>
      <c r="B959" s="72"/>
      <c r="C959" s="72"/>
      <c r="D959" s="72"/>
      <c r="E959" s="72"/>
      <c r="F959" s="72"/>
      <c r="G959" s="72"/>
    </row>
    <row r="960" spans="1:7" hidden="1">
      <c r="A960" s="72"/>
      <c r="B960" s="72"/>
      <c r="C960" s="72"/>
      <c r="D960" s="72"/>
      <c r="E960" s="72"/>
      <c r="F960" s="72"/>
      <c r="G960" s="72"/>
    </row>
    <row r="961" spans="1:7" hidden="1">
      <c r="A961" s="72"/>
      <c r="B961" s="72"/>
      <c r="C961" s="72"/>
      <c r="D961" s="72"/>
      <c r="E961" s="72"/>
      <c r="F961" s="72"/>
      <c r="G961" s="72"/>
    </row>
    <row r="962" spans="1:7" hidden="1">
      <c r="A962" s="72"/>
      <c r="B962" s="72"/>
      <c r="C962" s="72"/>
      <c r="D962" s="72"/>
      <c r="E962" s="72"/>
      <c r="F962" s="72"/>
      <c r="G962" s="72"/>
    </row>
    <row r="963" spans="1:7" hidden="1">
      <c r="A963" s="72"/>
      <c r="B963" s="72"/>
      <c r="C963" s="72"/>
      <c r="D963" s="72"/>
      <c r="E963" s="72"/>
      <c r="F963" s="72"/>
      <c r="G963" s="72"/>
    </row>
    <row r="964" spans="1:7" hidden="1">
      <c r="A964" s="72"/>
      <c r="B964" s="72"/>
      <c r="C964" s="72"/>
      <c r="D964" s="72"/>
      <c r="E964" s="72"/>
      <c r="F964" s="72"/>
      <c r="G964" s="72"/>
    </row>
    <row r="965" spans="1:7" hidden="1">
      <c r="A965" s="72"/>
      <c r="B965" s="72"/>
      <c r="C965" s="72"/>
      <c r="D965" s="72"/>
      <c r="E965" s="72"/>
      <c r="F965" s="72"/>
      <c r="G965" s="72"/>
    </row>
    <row r="966" spans="1:7" hidden="1">
      <c r="A966" s="72"/>
      <c r="B966" s="72"/>
      <c r="C966" s="72"/>
      <c r="D966" s="72"/>
      <c r="E966" s="72"/>
      <c r="F966" s="72"/>
      <c r="G966" s="72"/>
    </row>
    <row r="967" spans="1:7" hidden="1">
      <c r="A967" s="72"/>
      <c r="B967" s="72"/>
      <c r="C967" s="72"/>
      <c r="D967" s="72"/>
      <c r="E967" s="72"/>
      <c r="F967" s="72"/>
      <c r="G967" s="72"/>
    </row>
    <row r="968" spans="1:7" hidden="1">
      <c r="A968" s="72"/>
      <c r="B968" s="72"/>
      <c r="C968" s="72"/>
      <c r="D968" s="72"/>
      <c r="E968" s="72"/>
      <c r="F968" s="72"/>
      <c r="G968" s="72"/>
    </row>
    <row r="969" spans="1:7" hidden="1">
      <c r="A969" s="72"/>
      <c r="B969" s="72"/>
      <c r="C969" s="72"/>
      <c r="D969" s="72"/>
      <c r="E969" s="72"/>
      <c r="F969" s="72"/>
      <c r="G969" s="72"/>
    </row>
    <row r="970" spans="1:7" hidden="1">
      <c r="A970" s="72"/>
      <c r="B970" s="72"/>
      <c r="C970" s="72"/>
      <c r="D970" s="72"/>
      <c r="E970" s="72"/>
      <c r="F970" s="72"/>
      <c r="G970" s="72"/>
    </row>
    <row r="971" spans="1:7" hidden="1">
      <c r="A971" s="72"/>
      <c r="B971" s="72"/>
      <c r="C971" s="72"/>
      <c r="D971" s="72"/>
      <c r="E971" s="72"/>
      <c r="F971" s="72"/>
      <c r="G971" s="72"/>
    </row>
    <row r="972" spans="1:7" hidden="1">
      <c r="A972" s="72"/>
      <c r="B972" s="72"/>
      <c r="C972" s="72"/>
      <c r="D972" s="72"/>
      <c r="E972" s="72"/>
      <c r="F972" s="72"/>
      <c r="G972" s="72"/>
    </row>
    <row r="973" spans="1:7" hidden="1">
      <c r="A973" s="72"/>
      <c r="B973" s="72"/>
      <c r="C973" s="72"/>
      <c r="D973" s="72"/>
      <c r="E973" s="72"/>
      <c r="F973" s="72"/>
      <c r="G973" s="72"/>
    </row>
    <row r="974" spans="1:7" hidden="1">
      <c r="A974" s="72"/>
      <c r="B974" s="72"/>
      <c r="C974" s="72"/>
      <c r="D974" s="72"/>
      <c r="E974" s="72"/>
      <c r="F974" s="72"/>
      <c r="G974" s="72"/>
    </row>
    <row r="975" spans="1:7" hidden="1">
      <c r="A975" s="72"/>
      <c r="B975" s="72"/>
      <c r="C975" s="72"/>
      <c r="D975" s="72"/>
      <c r="E975" s="72"/>
      <c r="F975" s="72"/>
      <c r="G975" s="72"/>
    </row>
    <row r="976" spans="1:7" hidden="1">
      <c r="A976" s="72"/>
      <c r="B976" s="72"/>
      <c r="C976" s="72"/>
      <c r="D976" s="72"/>
      <c r="E976" s="72"/>
      <c r="F976" s="72"/>
      <c r="G976" s="72"/>
    </row>
    <row r="977" spans="1:7" hidden="1">
      <c r="A977" s="72"/>
      <c r="B977" s="72"/>
      <c r="C977" s="72"/>
      <c r="D977" s="72"/>
      <c r="E977" s="72"/>
      <c r="F977" s="72"/>
      <c r="G977" s="72"/>
    </row>
    <row r="978" spans="1:7" hidden="1">
      <c r="A978" s="72"/>
      <c r="B978" s="72"/>
      <c r="C978" s="72"/>
      <c r="D978" s="72"/>
      <c r="E978" s="72"/>
      <c r="F978" s="72"/>
      <c r="G978" s="72"/>
    </row>
    <row r="979" spans="1:7" hidden="1">
      <c r="A979" s="72"/>
      <c r="B979" s="72"/>
      <c r="C979" s="72"/>
      <c r="D979" s="72"/>
      <c r="E979" s="72"/>
      <c r="F979" s="72"/>
      <c r="G979" s="72"/>
    </row>
    <row r="980" spans="1:7" hidden="1">
      <c r="A980" s="72"/>
      <c r="B980" s="72"/>
      <c r="C980" s="72"/>
      <c r="D980" s="72"/>
      <c r="E980" s="72"/>
      <c r="F980" s="72"/>
      <c r="G980" s="72"/>
    </row>
    <row r="981" spans="1:7" ht="17.25" hidden="1" customHeight="1">
      <c r="A981" s="72"/>
      <c r="B981" s="72"/>
      <c r="C981" s="72"/>
      <c r="D981" s="72"/>
      <c r="E981" s="72"/>
      <c r="F981" s="72"/>
      <c r="G981" s="72"/>
    </row>
    <row r="982" spans="1:7" ht="42.75" hidden="1" customHeight="1">
      <c r="A982" s="72"/>
      <c r="B982" s="72"/>
      <c r="C982" s="72"/>
      <c r="D982" s="72"/>
      <c r="E982" s="72"/>
      <c r="F982" s="72"/>
      <c r="G982" s="72"/>
    </row>
    <row r="983" spans="1:7" hidden="1">
      <c r="A983" s="72"/>
      <c r="B983" s="72"/>
      <c r="C983" s="72"/>
      <c r="D983" s="72"/>
      <c r="E983" s="72"/>
      <c r="F983" s="72"/>
      <c r="G983" s="72"/>
    </row>
    <row r="984" spans="1:7" hidden="1">
      <c r="A984" s="72"/>
      <c r="B984" s="72"/>
      <c r="C984" s="72"/>
      <c r="D984" s="72"/>
      <c r="E984" s="72"/>
      <c r="F984" s="72"/>
      <c r="G984" s="72"/>
    </row>
    <row r="985" spans="1:7" hidden="1">
      <c r="A985" s="72"/>
      <c r="B985" s="72"/>
      <c r="C985" s="72"/>
      <c r="D985" s="72"/>
      <c r="E985" s="72"/>
      <c r="F985" s="72"/>
      <c r="G985" s="72"/>
    </row>
    <row r="986" spans="1:7" hidden="1">
      <c r="A986" s="72"/>
      <c r="B986" s="72"/>
      <c r="C986" s="72"/>
      <c r="D986" s="72"/>
      <c r="E986" s="72"/>
      <c r="F986" s="72"/>
      <c r="G986" s="72"/>
    </row>
    <row r="987" spans="1:7" hidden="1">
      <c r="A987" s="72"/>
      <c r="B987" s="72"/>
      <c r="C987" s="72"/>
      <c r="D987" s="72"/>
      <c r="E987" s="72"/>
      <c r="F987" s="72"/>
      <c r="G987" s="72"/>
    </row>
    <row r="988" spans="1:7" hidden="1">
      <c r="A988" s="72"/>
      <c r="B988" s="72"/>
      <c r="C988" s="72"/>
      <c r="D988" s="72"/>
      <c r="E988" s="72"/>
      <c r="F988" s="72"/>
      <c r="G988" s="72"/>
    </row>
    <row r="989" spans="1:7" hidden="1">
      <c r="A989" s="72"/>
      <c r="B989" s="72"/>
      <c r="C989" s="72"/>
      <c r="D989" s="72"/>
      <c r="E989" s="72"/>
      <c r="F989" s="72"/>
      <c r="G989" s="72"/>
    </row>
    <row r="990" spans="1:7" hidden="1">
      <c r="A990" s="72"/>
      <c r="B990" s="72"/>
      <c r="C990" s="72"/>
      <c r="D990" s="72"/>
      <c r="E990" s="72"/>
      <c r="F990" s="72"/>
      <c r="G990" s="72"/>
    </row>
    <row r="991" spans="1:7" hidden="1">
      <c r="A991" s="72"/>
      <c r="B991" s="72"/>
      <c r="C991" s="72"/>
      <c r="D991" s="72"/>
      <c r="E991" s="72"/>
      <c r="F991" s="72"/>
      <c r="G991" s="72"/>
    </row>
    <row r="992" spans="1:7" ht="15" hidden="1" customHeight="1">
      <c r="A992" s="72"/>
      <c r="B992" s="72"/>
      <c r="C992" s="72"/>
      <c r="D992" s="72"/>
      <c r="E992" s="72"/>
      <c r="F992" s="72"/>
      <c r="G992" s="72"/>
    </row>
    <row r="993" spans="1:7" ht="22.5" hidden="1" customHeight="1">
      <c r="A993" s="72"/>
      <c r="B993" s="72"/>
      <c r="C993" s="72"/>
      <c r="D993" s="72"/>
      <c r="E993" s="72"/>
      <c r="F993" s="72"/>
      <c r="G993" s="72"/>
    </row>
    <row r="994" spans="1:7" ht="42.75" hidden="1" customHeight="1">
      <c r="A994" s="72"/>
      <c r="B994" s="72"/>
      <c r="C994" s="72"/>
      <c r="D994" s="72"/>
      <c r="E994" s="72"/>
      <c r="F994" s="72"/>
      <c r="G994" s="72"/>
    </row>
    <row r="995" spans="1:7" hidden="1">
      <c r="A995" s="72"/>
      <c r="B995" s="72"/>
      <c r="C995" s="72"/>
      <c r="D995" s="72"/>
      <c r="E995" s="72"/>
      <c r="F995" s="72"/>
      <c r="G995" s="72"/>
    </row>
    <row r="996" spans="1:7" hidden="1">
      <c r="A996" s="72"/>
      <c r="B996" s="72"/>
      <c r="C996" s="72"/>
      <c r="D996" s="72"/>
      <c r="E996" s="72"/>
      <c r="F996" s="72"/>
      <c r="G996" s="72"/>
    </row>
    <row r="997" spans="1:7" hidden="1">
      <c r="A997" s="72"/>
      <c r="B997" s="72"/>
      <c r="C997" s="72"/>
      <c r="D997" s="72"/>
      <c r="E997" s="72"/>
      <c r="F997" s="72"/>
      <c r="G997" s="72"/>
    </row>
    <row r="998" spans="1:7" hidden="1">
      <c r="A998" s="72"/>
      <c r="B998" s="72"/>
      <c r="C998" s="72"/>
      <c r="D998" s="72"/>
      <c r="E998" s="72"/>
      <c r="F998" s="72"/>
      <c r="G998" s="72"/>
    </row>
    <row r="999" spans="1:7" hidden="1">
      <c r="A999" s="72"/>
      <c r="B999" s="72"/>
      <c r="C999" s="72"/>
      <c r="D999" s="72"/>
      <c r="E999" s="72"/>
      <c r="F999" s="72"/>
      <c r="G999" s="72"/>
    </row>
    <row r="1000" spans="1:7" hidden="1">
      <c r="A1000" s="72"/>
      <c r="B1000" s="72"/>
      <c r="C1000" s="72"/>
      <c r="D1000" s="72"/>
      <c r="E1000" s="72"/>
      <c r="F1000" s="72"/>
      <c r="G1000" s="72"/>
    </row>
    <row r="1001" spans="1:7" hidden="1">
      <c r="A1001" s="72"/>
      <c r="B1001" s="72"/>
      <c r="C1001" s="72"/>
      <c r="D1001" s="72"/>
      <c r="E1001" s="72"/>
      <c r="F1001" s="72"/>
      <c r="G1001" s="72"/>
    </row>
    <row r="1002" spans="1:7" hidden="1">
      <c r="A1002" s="72"/>
      <c r="B1002" s="72"/>
      <c r="C1002" s="72"/>
      <c r="D1002" s="72"/>
      <c r="E1002" s="72"/>
      <c r="F1002" s="72"/>
      <c r="G1002" s="72"/>
    </row>
    <row r="1003" spans="1:7" hidden="1">
      <c r="A1003" s="72"/>
      <c r="B1003" s="72"/>
      <c r="C1003" s="72"/>
      <c r="D1003" s="72"/>
      <c r="E1003" s="72"/>
      <c r="F1003" s="72"/>
      <c r="G1003" s="72"/>
    </row>
    <row r="1004" spans="1:7" hidden="1">
      <c r="A1004" s="72"/>
      <c r="B1004" s="72"/>
      <c r="C1004" s="72"/>
      <c r="D1004" s="72"/>
      <c r="E1004" s="72"/>
      <c r="F1004" s="72"/>
      <c r="G1004" s="72"/>
    </row>
    <row r="1005" spans="1:7" ht="53.25" hidden="1" customHeight="1">
      <c r="A1005" s="72"/>
      <c r="B1005" s="72"/>
      <c r="C1005" s="72"/>
      <c r="D1005" s="72"/>
      <c r="E1005" s="72"/>
      <c r="F1005" s="72"/>
      <c r="G1005" s="72"/>
    </row>
    <row r="1006" spans="1:7" hidden="1">
      <c r="A1006" s="72"/>
      <c r="B1006" s="72"/>
      <c r="C1006" s="72"/>
      <c r="D1006" s="72"/>
      <c r="E1006" s="72"/>
      <c r="F1006" s="72"/>
      <c r="G1006" s="72"/>
    </row>
    <row r="1007" spans="1:7" ht="59.25" hidden="1" customHeight="1">
      <c r="A1007" s="72"/>
      <c r="B1007" s="72"/>
      <c r="C1007" s="72"/>
      <c r="D1007" s="72"/>
      <c r="E1007" s="72"/>
      <c r="F1007" s="72"/>
      <c r="G1007" s="72"/>
    </row>
    <row r="1008" spans="1:7" hidden="1">
      <c r="A1008" s="72"/>
      <c r="B1008" s="72"/>
      <c r="C1008" s="72"/>
      <c r="D1008" s="72"/>
      <c r="E1008" s="72"/>
      <c r="F1008" s="72"/>
      <c r="G1008" s="72"/>
    </row>
    <row r="1009" spans="1:7" hidden="1">
      <c r="A1009" s="72"/>
      <c r="B1009" s="72"/>
      <c r="C1009" s="72"/>
      <c r="D1009" s="72"/>
      <c r="E1009" s="72"/>
      <c r="F1009" s="72"/>
      <c r="G1009" s="72"/>
    </row>
    <row r="1010" spans="1:7" hidden="1">
      <c r="A1010" s="72"/>
      <c r="B1010" s="72"/>
      <c r="C1010" s="72"/>
      <c r="D1010" s="72"/>
      <c r="E1010" s="72"/>
      <c r="F1010" s="72"/>
      <c r="G1010" s="72"/>
    </row>
    <row r="1011" spans="1:7" hidden="1">
      <c r="A1011" s="72"/>
      <c r="B1011" s="72"/>
      <c r="C1011" s="72"/>
      <c r="D1011" s="72"/>
      <c r="E1011" s="72"/>
      <c r="F1011" s="72"/>
      <c r="G1011" s="72"/>
    </row>
    <row r="1012" spans="1:7" hidden="1">
      <c r="A1012" s="72"/>
      <c r="B1012" s="72"/>
      <c r="C1012" s="72"/>
      <c r="D1012" s="72"/>
      <c r="E1012" s="72"/>
      <c r="F1012" s="72"/>
      <c r="G1012" s="72"/>
    </row>
    <row r="1013" spans="1:7" hidden="1">
      <c r="A1013" s="72"/>
      <c r="B1013" s="72"/>
      <c r="C1013" s="72"/>
      <c r="D1013" s="72"/>
      <c r="E1013" s="72"/>
      <c r="F1013" s="72"/>
      <c r="G1013" s="72"/>
    </row>
    <row r="1014" spans="1:7" hidden="1">
      <c r="A1014" s="72"/>
      <c r="B1014" s="72"/>
      <c r="C1014" s="72"/>
      <c r="D1014" s="72"/>
      <c r="E1014" s="72"/>
      <c r="F1014" s="72"/>
      <c r="G1014" s="72"/>
    </row>
    <row r="1015" spans="1:7" hidden="1">
      <c r="A1015" s="72"/>
      <c r="B1015" s="72"/>
      <c r="C1015" s="72"/>
      <c r="D1015" s="72"/>
      <c r="E1015" s="72"/>
      <c r="F1015" s="72"/>
      <c r="G1015" s="72"/>
    </row>
    <row r="1016" spans="1:7" hidden="1">
      <c r="A1016" s="72"/>
      <c r="B1016" s="72"/>
      <c r="C1016" s="72"/>
      <c r="D1016" s="72"/>
      <c r="E1016" s="72"/>
      <c r="F1016" s="72"/>
      <c r="G1016" s="72"/>
    </row>
    <row r="1017" spans="1:7" hidden="1">
      <c r="A1017" s="72"/>
      <c r="B1017" s="72"/>
      <c r="C1017" s="72"/>
      <c r="D1017" s="72"/>
      <c r="E1017" s="72"/>
      <c r="F1017" s="72"/>
      <c r="G1017" s="72"/>
    </row>
    <row r="1018" spans="1:7" hidden="1">
      <c r="A1018" s="72"/>
      <c r="B1018" s="72"/>
      <c r="C1018" s="72"/>
      <c r="D1018" s="72"/>
      <c r="E1018" s="72"/>
      <c r="F1018" s="72"/>
      <c r="G1018" s="72"/>
    </row>
    <row r="1019" spans="1:7" hidden="1">
      <c r="A1019" s="72"/>
      <c r="B1019" s="72"/>
      <c r="C1019" s="72"/>
      <c r="D1019" s="72"/>
      <c r="E1019" s="72"/>
      <c r="F1019" s="72"/>
      <c r="G1019" s="72"/>
    </row>
    <row r="1020" spans="1:7" hidden="1">
      <c r="A1020" s="72"/>
      <c r="B1020" s="72"/>
      <c r="C1020" s="72"/>
      <c r="D1020" s="72"/>
      <c r="E1020" s="72"/>
      <c r="F1020" s="72"/>
      <c r="G1020" s="72"/>
    </row>
    <row r="1021" spans="1:7" hidden="1">
      <c r="A1021" s="72"/>
      <c r="B1021" s="72"/>
      <c r="C1021" s="72"/>
      <c r="D1021" s="72"/>
      <c r="E1021" s="72"/>
      <c r="F1021" s="72"/>
      <c r="G1021" s="72"/>
    </row>
    <row r="1022" spans="1:7" hidden="1">
      <c r="A1022" s="72"/>
      <c r="B1022" s="72"/>
      <c r="C1022" s="72"/>
      <c r="D1022" s="72"/>
      <c r="E1022" s="72"/>
      <c r="F1022" s="72"/>
      <c r="G1022" s="72"/>
    </row>
    <row r="1023" spans="1:7" hidden="1">
      <c r="A1023" s="72"/>
      <c r="B1023" s="72"/>
      <c r="C1023" s="72"/>
      <c r="D1023" s="72"/>
      <c r="E1023" s="72"/>
      <c r="F1023" s="72"/>
      <c r="G1023" s="72"/>
    </row>
    <row r="1024" spans="1:7" hidden="1">
      <c r="A1024" s="72"/>
      <c r="B1024" s="72"/>
      <c r="C1024" s="72"/>
      <c r="D1024" s="72"/>
      <c r="E1024" s="72"/>
      <c r="F1024" s="72"/>
      <c r="G1024" s="72"/>
    </row>
    <row r="1025" spans="1:7" hidden="1">
      <c r="A1025" s="72"/>
      <c r="B1025" s="72"/>
      <c r="C1025" s="72"/>
      <c r="D1025" s="72"/>
      <c r="E1025" s="72"/>
      <c r="F1025" s="72"/>
      <c r="G1025" s="72"/>
    </row>
    <row r="1026" spans="1:7" hidden="1">
      <c r="A1026" s="72"/>
      <c r="B1026" s="72"/>
      <c r="C1026" s="72"/>
      <c r="D1026" s="72"/>
      <c r="E1026" s="72"/>
      <c r="F1026" s="72"/>
      <c r="G1026" s="72"/>
    </row>
    <row r="1027" spans="1:7" hidden="1">
      <c r="A1027" s="72"/>
      <c r="B1027" s="72"/>
      <c r="C1027" s="72"/>
      <c r="D1027" s="72"/>
      <c r="E1027" s="72"/>
      <c r="F1027" s="72"/>
      <c r="G1027" s="72"/>
    </row>
    <row r="1028" spans="1:7" hidden="1">
      <c r="A1028" s="72"/>
      <c r="B1028" s="72"/>
      <c r="C1028" s="72"/>
      <c r="D1028" s="72"/>
      <c r="E1028" s="72"/>
      <c r="F1028" s="72"/>
      <c r="G1028" s="72"/>
    </row>
    <row r="1029" spans="1:7" hidden="1">
      <c r="A1029" s="72"/>
      <c r="B1029" s="72"/>
      <c r="C1029" s="72"/>
      <c r="D1029" s="72"/>
      <c r="E1029" s="72"/>
      <c r="F1029" s="72"/>
      <c r="G1029" s="72"/>
    </row>
    <row r="1030" spans="1:7" hidden="1">
      <c r="A1030" s="72"/>
      <c r="B1030" s="72"/>
      <c r="C1030" s="72"/>
      <c r="D1030" s="72"/>
      <c r="E1030" s="72"/>
      <c r="F1030" s="72"/>
      <c r="G1030" s="72"/>
    </row>
    <row r="1031" spans="1:7" hidden="1">
      <c r="A1031" s="72"/>
      <c r="B1031" s="72"/>
      <c r="C1031" s="72"/>
      <c r="D1031" s="72"/>
      <c r="E1031" s="72"/>
      <c r="F1031" s="72"/>
      <c r="G1031" s="72"/>
    </row>
    <row r="1032" spans="1:7" hidden="1">
      <c r="A1032" s="72"/>
      <c r="B1032" s="72"/>
      <c r="C1032" s="72"/>
      <c r="D1032" s="72"/>
      <c r="E1032" s="72"/>
      <c r="F1032" s="72"/>
      <c r="G1032" s="72"/>
    </row>
    <row r="1033" spans="1:7" hidden="1">
      <c r="A1033" s="72"/>
      <c r="B1033" s="72"/>
      <c r="C1033" s="72"/>
      <c r="D1033" s="72"/>
      <c r="E1033" s="72"/>
      <c r="F1033" s="72"/>
      <c r="G1033" s="72"/>
    </row>
    <row r="1034" spans="1:7" hidden="1">
      <c r="A1034" s="72"/>
      <c r="B1034" s="72"/>
      <c r="C1034" s="72"/>
      <c r="D1034" s="72"/>
      <c r="E1034" s="72"/>
      <c r="F1034" s="72"/>
      <c r="G1034" s="72"/>
    </row>
    <row r="1035" spans="1:7" hidden="1">
      <c r="A1035" s="72"/>
      <c r="B1035" s="72"/>
      <c r="C1035" s="72"/>
      <c r="D1035" s="72"/>
      <c r="E1035" s="72"/>
      <c r="F1035" s="72"/>
      <c r="G1035" s="72"/>
    </row>
    <row r="1036" spans="1:7" hidden="1">
      <c r="A1036" s="72"/>
      <c r="B1036" s="72"/>
      <c r="C1036" s="72"/>
      <c r="D1036" s="72"/>
      <c r="E1036" s="72"/>
      <c r="F1036" s="72"/>
      <c r="G1036" s="72"/>
    </row>
    <row r="1037" spans="1:7" hidden="1">
      <c r="A1037" s="72"/>
      <c r="B1037" s="72"/>
      <c r="C1037" s="72"/>
      <c r="D1037" s="72"/>
      <c r="E1037" s="72"/>
      <c r="F1037" s="72"/>
      <c r="G1037" s="72"/>
    </row>
    <row r="1038" spans="1:7" hidden="1">
      <c r="A1038" s="72"/>
      <c r="B1038" s="72"/>
      <c r="C1038" s="72"/>
      <c r="D1038" s="72"/>
      <c r="E1038" s="72"/>
      <c r="F1038" s="72"/>
      <c r="G1038" s="72"/>
    </row>
    <row r="1039" spans="1:7" hidden="1">
      <c r="A1039" s="72"/>
      <c r="B1039" s="72"/>
      <c r="C1039" s="72"/>
      <c r="D1039" s="72"/>
      <c r="E1039" s="72"/>
      <c r="F1039" s="72"/>
      <c r="G1039" s="72"/>
    </row>
    <row r="1040" spans="1:7" hidden="1">
      <c r="A1040" s="72"/>
      <c r="B1040" s="72"/>
      <c r="C1040" s="72"/>
      <c r="D1040" s="72"/>
      <c r="E1040" s="72"/>
      <c r="F1040" s="72"/>
      <c r="G1040" s="72"/>
    </row>
    <row r="1041" spans="1:7" hidden="1">
      <c r="A1041" s="72"/>
      <c r="B1041" s="72"/>
      <c r="C1041" s="72"/>
      <c r="D1041" s="72"/>
      <c r="E1041" s="72"/>
      <c r="F1041" s="72"/>
      <c r="G1041" s="72"/>
    </row>
    <row r="1042" spans="1:7" hidden="1">
      <c r="A1042" s="72"/>
      <c r="B1042" s="72"/>
      <c r="C1042" s="72"/>
      <c r="D1042" s="72"/>
      <c r="E1042" s="72"/>
      <c r="F1042" s="72"/>
      <c r="G1042" s="72"/>
    </row>
    <row r="1043" spans="1:7" hidden="1">
      <c r="A1043" s="72"/>
      <c r="B1043" s="72"/>
      <c r="C1043" s="72"/>
      <c r="D1043" s="72"/>
      <c r="E1043" s="72"/>
      <c r="F1043" s="72"/>
      <c r="G1043" s="72"/>
    </row>
    <row r="1044" spans="1:7" hidden="1">
      <c r="A1044" s="72"/>
      <c r="B1044" s="72"/>
      <c r="C1044" s="72"/>
      <c r="D1044" s="72"/>
      <c r="E1044" s="72"/>
      <c r="F1044" s="72"/>
      <c r="G1044" s="72"/>
    </row>
    <row r="1045" spans="1:7" hidden="1">
      <c r="A1045" s="72"/>
      <c r="B1045" s="72"/>
      <c r="C1045" s="72"/>
      <c r="D1045" s="72"/>
      <c r="E1045" s="72"/>
      <c r="F1045" s="72"/>
      <c r="G1045" s="72"/>
    </row>
    <row r="1046" spans="1:7" hidden="1">
      <c r="A1046" s="72"/>
      <c r="B1046" s="72"/>
      <c r="C1046" s="72"/>
      <c r="D1046" s="72"/>
      <c r="E1046" s="72"/>
      <c r="F1046" s="72"/>
      <c r="G1046" s="72"/>
    </row>
    <row r="1047" spans="1:7" hidden="1">
      <c r="A1047" s="72"/>
      <c r="B1047" s="72"/>
      <c r="C1047" s="72"/>
      <c r="D1047" s="72"/>
      <c r="E1047" s="72"/>
      <c r="F1047" s="72"/>
      <c r="G1047" s="72"/>
    </row>
    <row r="1048" spans="1:7" hidden="1">
      <c r="A1048" s="72"/>
      <c r="B1048" s="72"/>
      <c r="C1048" s="72"/>
      <c r="D1048" s="72"/>
      <c r="E1048" s="72"/>
      <c r="F1048" s="72"/>
      <c r="G1048" s="72"/>
    </row>
    <row r="1049" spans="1:7" hidden="1">
      <c r="A1049" s="72"/>
      <c r="B1049" s="72"/>
      <c r="C1049" s="72"/>
      <c r="D1049" s="72"/>
      <c r="E1049" s="72"/>
      <c r="F1049" s="72"/>
      <c r="G1049" s="72"/>
    </row>
    <row r="1050" spans="1:7" hidden="1">
      <c r="A1050" s="72"/>
      <c r="B1050" s="72"/>
      <c r="C1050" s="72"/>
      <c r="D1050" s="72"/>
      <c r="E1050" s="72"/>
      <c r="F1050" s="72"/>
      <c r="G1050" s="72"/>
    </row>
    <row r="1051" spans="1:7" hidden="1">
      <c r="A1051" s="72"/>
      <c r="B1051" s="72"/>
      <c r="C1051" s="72"/>
      <c r="D1051" s="72"/>
      <c r="E1051" s="72"/>
      <c r="F1051" s="72"/>
      <c r="G1051" s="72"/>
    </row>
    <row r="1052" spans="1:7" hidden="1">
      <c r="A1052" s="72"/>
      <c r="B1052" s="72"/>
      <c r="C1052" s="72"/>
      <c r="D1052" s="72"/>
      <c r="E1052" s="72"/>
      <c r="F1052" s="72"/>
      <c r="G1052" s="72"/>
    </row>
    <row r="1053" spans="1:7" hidden="1">
      <c r="A1053" s="72"/>
      <c r="B1053" s="72"/>
      <c r="C1053" s="72"/>
      <c r="D1053" s="72"/>
      <c r="E1053" s="72"/>
      <c r="F1053" s="72"/>
      <c r="G1053" s="72"/>
    </row>
    <row r="1054" spans="1:7" hidden="1">
      <c r="A1054" s="72"/>
      <c r="B1054" s="72"/>
      <c r="C1054" s="72"/>
      <c r="D1054" s="72"/>
      <c r="E1054" s="72"/>
      <c r="F1054" s="72"/>
      <c r="G1054" s="72"/>
    </row>
    <row r="1055" spans="1:7" hidden="1">
      <c r="A1055" s="72"/>
      <c r="B1055" s="72"/>
      <c r="C1055" s="72"/>
      <c r="D1055" s="72"/>
      <c r="E1055" s="72"/>
      <c r="F1055" s="72"/>
      <c r="G1055" s="72"/>
    </row>
    <row r="1056" spans="1:7" hidden="1">
      <c r="A1056" s="72"/>
      <c r="B1056" s="72"/>
      <c r="C1056" s="72"/>
      <c r="D1056" s="72"/>
      <c r="E1056" s="72"/>
      <c r="F1056" s="72"/>
      <c r="G1056" s="72"/>
    </row>
    <row r="1057" spans="1:7" hidden="1">
      <c r="A1057" s="72"/>
      <c r="B1057" s="72"/>
      <c r="C1057" s="72"/>
      <c r="D1057" s="72"/>
      <c r="E1057" s="72"/>
      <c r="F1057" s="72"/>
      <c r="G1057" s="72"/>
    </row>
    <row r="1058" spans="1:7" hidden="1">
      <c r="A1058" s="72"/>
      <c r="B1058" s="72"/>
      <c r="C1058" s="72"/>
      <c r="D1058" s="72"/>
      <c r="E1058" s="72"/>
      <c r="F1058" s="72"/>
      <c r="G1058" s="72"/>
    </row>
    <row r="1059" spans="1:7" hidden="1">
      <c r="A1059" s="72"/>
      <c r="B1059" s="72"/>
      <c r="C1059" s="72"/>
      <c r="D1059" s="72"/>
      <c r="E1059" s="72"/>
      <c r="F1059" s="72"/>
      <c r="G1059" s="72"/>
    </row>
    <row r="1060" spans="1:7" hidden="1">
      <c r="A1060" s="72"/>
      <c r="B1060" s="72"/>
      <c r="C1060" s="72"/>
      <c r="D1060" s="72"/>
      <c r="E1060" s="72"/>
      <c r="F1060" s="72"/>
      <c r="G1060" s="72"/>
    </row>
    <row r="1061" spans="1:7" hidden="1">
      <c r="A1061" s="72"/>
      <c r="B1061" s="72"/>
      <c r="C1061" s="72"/>
      <c r="D1061" s="72"/>
      <c r="E1061" s="72"/>
      <c r="F1061" s="72"/>
      <c r="G1061" s="72"/>
    </row>
    <row r="1062" spans="1:7" hidden="1">
      <c r="A1062" s="72"/>
      <c r="B1062" s="72"/>
      <c r="C1062" s="72"/>
      <c r="D1062" s="72"/>
      <c r="E1062" s="72"/>
      <c r="F1062" s="72"/>
      <c r="G1062" s="72"/>
    </row>
    <row r="1063" spans="1:7" hidden="1">
      <c r="A1063" s="72"/>
      <c r="B1063" s="72"/>
      <c r="C1063" s="72"/>
      <c r="D1063" s="72"/>
      <c r="E1063" s="72"/>
      <c r="F1063" s="72"/>
      <c r="G1063" s="72"/>
    </row>
    <row r="1064" spans="1:7" hidden="1">
      <c r="A1064" s="72"/>
      <c r="B1064" s="72"/>
      <c r="C1064" s="72"/>
      <c r="D1064" s="72"/>
      <c r="E1064" s="72"/>
      <c r="F1064" s="72"/>
      <c r="G1064" s="72"/>
    </row>
    <row r="1065" spans="1:7" hidden="1">
      <c r="A1065" s="72"/>
      <c r="B1065" s="72"/>
      <c r="C1065" s="72"/>
      <c r="D1065" s="72"/>
      <c r="E1065" s="72"/>
      <c r="F1065" s="72"/>
      <c r="G1065" s="72"/>
    </row>
    <row r="1066" spans="1:7" hidden="1">
      <c r="A1066" s="72"/>
      <c r="B1066" s="72"/>
      <c r="C1066" s="72"/>
      <c r="D1066" s="72"/>
      <c r="E1066" s="72"/>
      <c r="F1066" s="72"/>
      <c r="G1066" s="72"/>
    </row>
    <row r="1067" spans="1:7" hidden="1">
      <c r="A1067" s="72"/>
      <c r="B1067" s="72"/>
      <c r="C1067" s="72"/>
      <c r="D1067" s="72"/>
      <c r="E1067" s="72"/>
      <c r="F1067" s="72"/>
      <c r="G1067" s="72"/>
    </row>
    <row r="1068" spans="1:7" hidden="1">
      <c r="A1068" s="72"/>
      <c r="B1068" s="72"/>
      <c r="C1068" s="72"/>
      <c r="D1068" s="72"/>
      <c r="E1068" s="72"/>
      <c r="F1068" s="72"/>
      <c r="G1068" s="72"/>
    </row>
    <row r="1069" spans="1:7" ht="29.25" hidden="1" customHeight="1">
      <c r="A1069" s="72"/>
      <c r="B1069" s="72"/>
      <c r="C1069" s="72"/>
      <c r="D1069" s="72"/>
      <c r="E1069" s="72"/>
      <c r="F1069" s="72"/>
      <c r="G1069" s="72"/>
    </row>
    <row r="1070" spans="1:7" ht="28.5" hidden="1" customHeight="1">
      <c r="A1070" s="72"/>
      <c r="B1070" s="72"/>
      <c r="C1070" s="72"/>
      <c r="D1070" s="72"/>
      <c r="E1070" s="72"/>
      <c r="F1070" s="72"/>
      <c r="G1070" s="72"/>
    </row>
    <row r="1071" spans="1:7" ht="28.5" hidden="1" customHeight="1">
      <c r="A1071" s="72"/>
      <c r="B1071" s="72"/>
      <c r="C1071" s="72"/>
      <c r="D1071" s="72"/>
      <c r="E1071" s="72"/>
      <c r="F1071" s="72"/>
      <c r="G1071" s="72"/>
    </row>
    <row r="1072" spans="1:7" hidden="1">
      <c r="A1072" s="72"/>
      <c r="B1072" s="72"/>
      <c r="C1072" s="72"/>
      <c r="D1072" s="72"/>
      <c r="E1072" s="72"/>
      <c r="F1072" s="72"/>
      <c r="G1072" s="72"/>
    </row>
    <row r="1073" spans="1:7" hidden="1">
      <c r="A1073" s="72"/>
      <c r="B1073" s="72"/>
      <c r="C1073" s="72"/>
      <c r="D1073" s="72"/>
      <c r="E1073" s="72"/>
      <c r="F1073" s="72"/>
      <c r="G1073" s="72"/>
    </row>
    <row r="1074" spans="1:7" hidden="1">
      <c r="A1074" s="72"/>
      <c r="B1074" s="72"/>
      <c r="C1074" s="72"/>
      <c r="D1074" s="72"/>
      <c r="E1074" s="72"/>
      <c r="F1074" s="72"/>
      <c r="G1074" s="72"/>
    </row>
    <row r="1075" spans="1:7" hidden="1">
      <c r="A1075" s="72"/>
      <c r="B1075" s="72"/>
      <c r="C1075" s="72"/>
      <c r="D1075" s="72"/>
      <c r="E1075" s="72"/>
      <c r="F1075" s="72"/>
      <c r="G1075" s="72"/>
    </row>
    <row r="1076" spans="1:7" hidden="1">
      <c r="A1076" s="72"/>
      <c r="B1076" s="72"/>
      <c r="C1076" s="72"/>
      <c r="D1076" s="72"/>
      <c r="E1076" s="72"/>
      <c r="F1076" s="72"/>
      <c r="G1076" s="72"/>
    </row>
    <row r="1077" spans="1:7" hidden="1">
      <c r="A1077" s="72"/>
      <c r="B1077" s="72"/>
      <c r="C1077" s="72"/>
      <c r="D1077" s="72"/>
      <c r="E1077" s="72"/>
      <c r="F1077" s="72"/>
      <c r="G1077" s="72"/>
    </row>
    <row r="1078" spans="1:7" hidden="1">
      <c r="A1078" s="72"/>
      <c r="B1078" s="72"/>
      <c r="C1078" s="72"/>
      <c r="D1078" s="72"/>
      <c r="E1078" s="72"/>
      <c r="F1078" s="72"/>
      <c r="G1078" s="72"/>
    </row>
    <row r="1079" spans="1:7" hidden="1">
      <c r="A1079" s="72"/>
      <c r="B1079" s="72"/>
      <c r="C1079" s="72"/>
      <c r="D1079" s="72"/>
      <c r="E1079" s="72"/>
      <c r="F1079" s="72"/>
      <c r="G1079" s="72"/>
    </row>
    <row r="1080" spans="1:7" ht="28.5" hidden="1" customHeight="1">
      <c r="A1080" s="72"/>
      <c r="B1080" s="72"/>
      <c r="C1080" s="72"/>
      <c r="D1080" s="72"/>
      <c r="E1080" s="72"/>
      <c r="F1080" s="72"/>
      <c r="G1080" s="72"/>
    </row>
    <row r="1081" spans="1:7" hidden="1">
      <c r="A1081" s="72"/>
      <c r="B1081" s="72"/>
      <c r="C1081" s="72"/>
      <c r="D1081" s="72"/>
      <c r="E1081" s="72"/>
      <c r="F1081" s="72"/>
      <c r="G1081" s="72"/>
    </row>
    <row r="1082" spans="1:7" hidden="1">
      <c r="A1082" s="72"/>
      <c r="B1082" s="72"/>
      <c r="C1082" s="72"/>
      <c r="D1082" s="72"/>
      <c r="E1082" s="72"/>
      <c r="F1082" s="72"/>
      <c r="G1082" s="72"/>
    </row>
    <row r="1083" spans="1:7" ht="27.75" hidden="1" customHeight="1">
      <c r="A1083" s="72"/>
      <c r="B1083" s="72"/>
      <c r="C1083" s="72"/>
      <c r="D1083" s="72"/>
      <c r="E1083" s="72"/>
      <c r="F1083" s="72"/>
      <c r="G1083" s="72"/>
    </row>
    <row r="1084" spans="1:7" hidden="1">
      <c r="A1084" s="72"/>
      <c r="B1084" s="72"/>
      <c r="C1084" s="72"/>
      <c r="D1084" s="72"/>
      <c r="E1084" s="72"/>
      <c r="F1084" s="72"/>
      <c r="G1084" s="72"/>
    </row>
    <row r="1085" spans="1:7" hidden="1">
      <c r="A1085" s="72"/>
      <c r="B1085" s="72"/>
      <c r="C1085" s="72"/>
      <c r="D1085" s="72"/>
      <c r="E1085" s="72"/>
      <c r="F1085" s="72"/>
      <c r="G1085" s="72"/>
    </row>
    <row r="1086" spans="1:7" ht="42" hidden="1" customHeight="1">
      <c r="A1086" s="72"/>
      <c r="B1086" s="72"/>
      <c r="C1086" s="72"/>
      <c r="D1086" s="72"/>
      <c r="E1086" s="72"/>
      <c r="F1086" s="72"/>
      <c r="G1086" s="72"/>
    </row>
    <row r="1087" spans="1:7" ht="36" hidden="1" customHeight="1">
      <c r="A1087" s="72"/>
      <c r="B1087" s="72"/>
      <c r="C1087" s="72"/>
      <c r="D1087" s="72"/>
      <c r="E1087" s="72"/>
      <c r="F1087" s="72"/>
      <c r="G1087" s="72"/>
    </row>
    <row r="1088" spans="1:7" hidden="1">
      <c r="A1088" s="72"/>
      <c r="B1088" s="72"/>
      <c r="C1088" s="72"/>
      <c r="D1088" s="72"/>
      <c r="E1088" s="72"/>
      <c r="F1088" s="72"/>
      <c r="G1088" s="72"/>
    </row>
    <row r="1089" spans="1:7" hidden="1">
      <c r="A1089" s="72"/>
      <c r="B1089" s="72"/>
      <c r="C1089" s="72"/>
      <c r="D1089" s="72"/>
      <c r="E1089" s="72"/>
      <c r="F1089" s="72"/>
      <c r="G1089" s="72"/>
    </row>
    <row r="1090" spans="1:7" hidden="1">
      <c r="A1090" s="72"/>
      <c r="B1090" s="72"/>
      <c r="C1090" s="72"/>
      <c r="D1090" s="72"/>
      <c r="E1090" s="72"/>
      <c r="F1090" s="72"/>
      <c r="G1090" s="72"/>
    </row>
    <row r="1091" spans="1:7" hidden="1">
      <c r="A1091" s="72"/>
      <c r="B1091" s="72"/>
      <c r="C1091" s="72"/>
      <c r="D1091" s="72"/>
      <c r="E1091" s="72"/>
      <c r="F1091" s="72"/>
      <c r="G1091" s="72"/>
    </row>
    <row r="1092" spans="1:7" hidden="1">
      <c r="A1092" s="72"/>
      <c r="B1092" s="72"/>
      <c r="C1092" s="72"/>
      <c r="D1092" s="72"/>
      <c r="E1092" s="72"/>
      <c r="F1092" s="72"/>
      <c r="G1092" s="72"/>
    </row>
    <row r="1093" spans="1:7" hidden="1">
      <c r="A1093" s="72"/>
      <c r="B1093" s="72"/>
      <c r="C1093" s="72"/>
      <c r="D1093" s="72"/>
      <c r="E1093" s="72"/>
      <c r="F1093" s="72"/>
      <c r="G1093" s="72"/>
    </row>
    <row r="1094" spans="1:7" hidden="1">
      <c r="A1094" s="72"/>
      <c r="B1094" s="72"/>
      <c r="C1094" s="72"/>
      <c r="D1094" s="72"/>
      <c r="E1094" s="72"/>
      <c r="F1094" s="72"/>
      <c r="G1094" s="72"/>
    </row>
    <row r="1095" spans="1:7" hidden="1">
      <c r="A1095" s="72"/>
      <c r="B1095" s="72"/>
      <c r="C1095" s="72"/>
      <c r="D1095" s="72"/>
      <c r="E1095" s="72"/>
      <c r="F1095" s="72"/>
      <c r="G1095" s="72"/>
    </row>
    <row r="1096" spans="1:7" hidden="1">
      <c r="A1096" s="72"/>
      <c r="B1096" s="72"/>
      <c r="C1096" s="72"/>
      <c r="D1096" s="72"/>
      <c r="E1096" s="72"/>
      <c r="F1096" s="72"/>
      <c r="G1096" s="72"/>
    </row>
    <row r="1097" spans="1:7" hidden="1">
      <c r="A1097" s="72"/>
      <c r="B1097" s="72"/>
      <c r="C1097" s="72"/>
      <c r="D1097" s="72"/>
      <c r="E1097" s="72"/>
      <c r="F1097" s="72"/>
      <c r="G1097" s="72"/>
    </row>
    <row r="1098" spans="1:7" hidden="1">
      <c r="A1098" s="72"/>
      <c r="B1098" s="72"/>
      <c r="C1098" s="72"/>
      <c r="D1098" s="72"/>
      <c r="E1098" s="72"/>
      <c r="F1098" s="72"/>
      <c r="G1098" s="72"/>
    </row>
    <row r="1099" spans="1:7" hidden="1">
      <c r="A1099" s="72"/>
      <c r="B1099" s="72"/>
      <c r="C1099" s="72"/>
      <c r="D1099" s="72"/>
      <c r="E1099" s="72"/>
      <c r="F1099" s="72"/>
      <c r="G1099" s="72"/>
    </row>
    <row r="1100" spans="1:7" hidden="1">
      <c r="A1100" s="72"/>
      <c r="B1100" s="72"/>
      <c r="C1100" s="72"/>
      <c r="D1100" s="72"/>
      <c r="E1100" s="72"/>
      <c r="F1100" s="72"/>
      <c r="G1100" s="72"/>
    </row>
    <row r="1101" spans="1:7" hidden="1">
      <c r="A1101" s="72"/>
      <c r="B1101" s="72"/>
      <c r="C1101" s="72"/>
      <c r="D1101" s="72"/>
      <c r="E1101" s="72"/>
      <c r="F1101" s="72"/>
      <c r="G1101" s="72"/>
    </row>
    <row r="1102" spans="1:7" hidden="1">
      <c r="A1102" s="72"/>
      <c r="B1102" s="72"/>
      <c r="C1102" s="72"/>
      <c r="D1102" s="72"/>
      <c r="E1102" s="72"/>
      <c r="F1102" s="72"/>
      <c r="G1102" s="72"/>
    </row>
    <row r="1103" spans="1:7" hidden="1">
      <c r="A1103" s="72"/>
      <c r="B1103" s="72"/>
      <c r="C1103" s="72"/>
      <c r="D1103" s="72"/>
      <c r="E1103" s="72"/>
      <c r="F1103" s="72"/>
      <c r="G1103" s="72"/>
    </row>
    <row r="1104" spans="1:7" hidden="1">
      <c r="A1104" s="72"/>
      <c r="B1104" s="72"/>
      <c r="C1104" s="72"/>
      <c r="D1104" s="72"/>
      <c r="E1104" s="72"/>
      <c r="F1104" s="72"/>
      <c r="G1104" s="72"/>
    </row>
    <row r="1105" spans="1:7" hidden="1">
      <c r="A1105" s="72"/>
      <c r="B1105" s="72"/>
      <c r="C1105" s="72"/>
      <c r="D1105" s="72"/>
      <c r="E1105" s="72"/>
      <c r="F1105" s="72"/>
      <c r="G1105" s="72"/>
    </row>
    <row r="1106" spans="1:7" hidden="1">
      <c r="A1106" s="72"/>
      <c r="B1106" s="72"/>
      <c r="C1106" s="72"/>
      <c r="D1106" s="72"/>
      <c r="E1106" s="72"/>
      <c r="F1106" s="72"/>
      <c r="G1106" s="72"/>
    </row>
    <row r="1107" spans="1:7" hidden="1">
      <c r="A1107" s="72"/>
      <c r="B1107" s="72"/>
      <c r="C1107" s="72"/>
      <c r="D1107" s="72"/>
      <c r="E1107" s="72"/>
      <c r="F1107" s="72"/>
      <c r="G1107" s="72"/>
    </row>
    <row r="1108" spans="1:7" hidden="1">
      <c r="A1108" s="72"/>
      <c r="B1108" s="72"/>
      <c r="C1108" s="72"/>
      <c r="D1108" s="72"/>
      <c r="E1108" s="72"/>
      <c r="F1108" s="72"/>
      <c r="G1108" s="72"/>
    </row>
    <row r="1109" spans="1:7" ht="30.75" hidden="1" customHeight="1">
      <c r="A1109" s="72"/>
      <c r="B1109" s="72"/>
      <c r="C1109" s="72"/>
      <c r="D1109" s="72"/>
      <c r="E1109" s="72"/>
      <c r="F1109" s="72"/>
      <c r="G1109" s="72"/>
    </row>
    <row r="1110" spans="1:7" hidden="1">
      <c r="A1110" s="72"/>
      <c r="B1110" s="72"/>
      <c r="C1110" s="72"/>
      <c r="D1110" s="72"/>
      <c r="E1110" s="72"/>
      <c r="F1110" s="72"/>
      <c r="G1110" s="72"/>
    </row>
    <row r="1111" spans="1:7" ht="29.25" hidden="1" customHeight="1">
      <c r="A1111" s="72"/>
      <c r="B1111" s="72"/>
      <c r="C1111" s="72"/>
      <c r="D1111" s="72"/>
      <c r="E1111" s="72"/>
      <c r="F1111" s="72"/>
      <c r="G1111" s="72"/>
    </row>
    <row r="1112" spans="1:7" ht="21.75" hidden="1" customHeight="1">
      <c r="A1112" s="72"/>
      <c r="B1112" s="72"/>
      <c r="C1112" s="72"/>
      <c r="D1112" s="72"/>
      <c r="E1112" s="72"/>
      <c r="F1112" s="72"/>
      <c r="G1112" s="72"/>
    </row>
    <row r="1113" spans="1:7" ht="21.75" hidden="1" customHeight="1">
      <c r="A1113" s="72"/>
      <c r="B1113" s="72"/>
      <c r="C1113" s="72"/>
      <c r="D1113" s="72"/>
      <c r="E1113" s="72"/>
      <c r="F1113" s="72"/>
      <c r="G1113" s="72"/>
    </row>
    <row r="1114" spans="1:7" ht="21.75" hidden="1" customHeight="1">
      <c r="A1114" s="72"/>
      <c r="B1114" s="72"/>
      <c r="C1114" s="72"/>
      <c r="D1114" s="72"/>
      <c r="E1114" s="72"/>
      <c r="F1114" s="72"/>
      <c r="G1114" s="72"/>
    </row>
    <row r="1115" spans="1:7" ht="21.75" hidden="1" customHeight="1">
      <c r="A1115" s="72"/>
      <c r="B1115" s="72"/>
      <c r="C1115" s="72"/>
      <c r="D1115" s="72"/>
      <c r="E1115" s="72"/>
      <c r="F1115" s="72"/>
      <c r="G1115" s="72"/>
    </row>
    <row r="1116" spans="1:7" ht="21.75" hidden="1" customHeight="1">
      <c r="A1116" s="72"/>
      <c r="B1116" s="72"/>
      <c r="C1116" s="72"/>
      <c r="D1116" s="72"/>
      <c r="E1116" s="72"/>
      <c r="F1116" s="72"/>
      <c r="G1116" s="72"/>
    </row>
    <row r="1117" spans="1:7" ht="21.75" hidden="1" customHeight="1">
      <c r="A1117" s="72"/>
      <c r="B1117" s="72"/>
      <c r="C1117" s="72"/>
      <c r="D1117" s="72"/>
      <c r="E1117" s="72"/>
      <c r="F1117" s="72"/>
      <c r="G1117" s="72"/>
    </row>
    <row r="1118" spans="1:7" ht="21.75" hidden="1" customHeight="1">
      <c r="A1118" s="72"/>
      <c r="B1118" s="72"/>
      <c r="C1118" s="72"/>
      <c r="D1118" s="72"/>
      <c r="E1118" s="72"/>
      <c r="F1118" s="72"/>
      <c r="G1118" s="72"/>
    </row>
    <row r="1119" spans="1:7" ht="21.75" hidden="1" customHeight="1">
      <c r="A1119" s="72"/>
      <c r="B1119" s="72"/>
      <c r="C1119" s="72"/>
      <c r="D1119" s="72"/>
      <c r="E1119" s="72"/>
      <c r="F1119" s="72"/>
      <c r="G1119" s="72"/>
    </row>
    <row r="1120" spans="1:7" ht="21.75" hidden="1" customHeight="1">
      <c r="A1120" s="72"/>
      <c r="B1120" s="72"/>
      <c r="C1120" s="72"/>
      <c r="D1120" s="72"/>
      <c r="E1120" s="72"/>
      <c r="F1120" s="72"/>
      <c r="G1120" s="72"/>
    </row>
    <row r="1121" spans="1:7" ht="21.75" hidden="1" customHeight="1">
      <c r="A1121" s="72"/>
      <c r="B1121" s="72"/>
      <c r="C1121" s="72"/>
      <c r="D1121" s="72"/>
      <c r="E1121" s="72"/>
      <c r="F1121" s="72"/>
      <c r="G1121" s="72"/>
    </row>
    <row r="1122" spans="1:7" hidden="1">
      <c r="A1122" s="72"/>
      <c r="B1122" s="72"/>
      <c r="C1122" s="72"/>
      <c r="D1122" s="72"/>
      <c r="E1122" s="72"/>
      <c r="F1122" s="72"/>
      <c r="G1122" s="72"/>
    </row>
    <row r="1123" spans="1:7" hidden="1">
      <c r="A1123" s="72"/>
      <c r="B1123" s="72"/>
      <c r="C1123" s="72"/>
      <c r="D1123" s="72"/>
      <c r="E1123" s="72"/>
      <c r="F1123" s="72"/>
      <c r="G1123" s="72"/>
    </row>
    <row r="1124" spans="1:7" hidden="1">
      <c r="A1124" s="72"/>
      <c r="B1124" s="72"/>
      <c r="C1124" s="72"/>
      <c r="D1124" s="72"/>
      <c r="E1124" s="72"/>
      <c r="F1124" s="72"/>
      <c r="G1124" s="72"/>
    </row>
    <row r="1125" spans="1:7" hidden="1">
      <c r="A1125" s="72"/>
      <c r="B1125" s="72"/>
      <c r="C1125" s="72"/>
      <c r="D1125" s="72"/>
      <c r="E1125" s="72"/>
      <c r="F1125" s="72"/>
      <c r="G1125" s="72"/>
    </row>
    <row r="1126" spans="1:7" hidden="1">
      <c r="A1126" s="72"/>
      <c r="B1126" s="72"/>
      <c r="C1126" s="72"/>
      <c r="D1126" s="72"/>
      <c r="E1126" s="72"/>
      <c r="F1126" s="72"/>
      <c r="G1126" s="72"/>
    </row>
    <row r="1127" spans="1:7" hidden="1">
      <c r="A1127" s="72"/>
      <c r="B1127" s="72"/>
      <c r="C1127" s="72"/>
      <c r="D1127" s="72"/>
      <c r="E1127" s="72"/>
      <c r="F1127" s="72"/>
      <c r="G1127" s="72"/>
    </row>
    <row r="1128" spans="1:7" hidden="1">
      <c r="A1128" s="72"/>
      <c r="B1128" s="72"/>
      <c r="C1128" s="72"/>
      <c r="D1128" s="72"/>
      <c r="E1128" s="72"/>
      <c r="F1128" s="72"/>
      <c r="G1128" s="72"/>
    </row>
    <row r="1129" spans="1:7" hidden="1">
      <c r="A1129" s="72"/>
      <c r="B1129" s="72"/>
      <c r="C1129" s="72"/>
      <c r="D1129" s="72"/>
      <c r="E1129" s="72"/>
      <c r="F1129" s="72"/>
      <c r="G1129" s="72"/>
    </row>
    <row r="1130" spans="1:7" hidden="1">
      <c r="A1130" s="72"/>
      <c r="B1130" s="72"/>
      <c r="C1130" s="72"/>
      <c r="D1130" s="72"/>
      <c r="E1130" s="72"/>
      <c r="F1130" s="72"/>
      <c r="G1130" s="72"/>
    </row>
    <row r="1131" spans="1:7" hidden="1">
      <c r="A1131" s="72"/>
      <c r="B1131" s="72"/>
      <c r="C1131" s="72"/>
      <c r="D1131" s="72"/>
      <c r="E1131" s="72"/>
      <c r="F1131" s="72"/>
      <c r="G1131" s="72"/>
    </row>
    <row r="1132" spans="1:7" hidden="1">
      <c r="A1132" s="72"/>
      <c r="B1132" s="72"/>
      <c r="C1132" s="72"/>
      <c r="D1132" s="72"/>
      <c r="E1132" s="72"/>
      <c r="F1132" s="72"/>
      <c r="G1132" s="72"/>
    </row>
    <row r="1133" spans="1:7" hidden="1">
      <c r="A1133" s="72"/>
      <c r="B1133" s="72"/>
      <c r="C1133" s="72"/>
      <c r="D1133" s="72"/>
      <c r="E1133" s="72"/>
      <c r="F1133" s="72"/>
      <c r="G1133" s="72"/>
    </row>
    <row r="1134" spans="1:7" hidden="1">
      <c r="A1134" s="72"/>
      <c r="B1134" s="72"/>
      <c r="C1134" s="72"/>
      <c r="D1134" s="72"/>
      <c r="E1134" s="72"/>
      <c r="F1134" s="72"/>
      <c r="G1134" s="72"/>
    </row>
    <row r="1135" spans="1:7" hidden="1">
      <c r="A1135" s="72"/>
      <c r="B1135" s="72"/>
      <c r="C1135" s="72"/>
      <c r="D1135" s="72"/>
      <c r="E1135" s="72"/>
      <c r="F1135" s="72"/>
      <c r="G1135" s="72"/>
    </row>
    <row r="1136" spans="1:7" hidden="1">
      <c r="A1136" s="72"/>
      <c r="B1136" s="72"/>
      <c r="C1136" s="72"/>
      <c r="D1136" s="72"/>
      <c r="E1136" s="72"/>
      <c r="F1136" s="72"/>
      <c r="G1136" s="72"/>
    </row>
    <row r="1137" spans="1:7" hidden="1">
      <c r="A1137" s="72"/>
      <c r="B1137" s="72"/>
      <c r="C1137" s="72"/>
      <c r="D1137" s="72"/>
      <c r="E1137" s="72"/>
      <c r="F1137" s="72"/>
      <c r="G1137" s="72"/>
    </row>
    <row r="1138" spans="1:7" hidden="1">
      <c r="A1138" s="72"/>
      <c r="B1138" s="72"/>
      <c r="C1138" s="72"/>
      <c r="D1138" s="72"/>
      <c r="E1138" s="72"/>
      <c r="F1138" s="72"/>
      <c r="G1138" s="72"/>
    </row>
    <row r="1139" spans="1:7" hidden="1">
      <c r="A1139" s="72"/>
      <c r="B1139" s="72"/>
      <c r="C1139" s="72"/>
      <c r="D1139" s="72"/>
      <c r="E1139" s="72"/>
      <c r="F1139" s="72"/>
      <c r="G1139" s="72"/>
    </row>
    <row r="1140" spans="1:7" hidden="1">
      <c r="A1140" s="72"/>
      <c r="B1140" s="72"/>
      <c r="C1140" s="72"/>
      <c r="D1140" s="72"/>
      <c r="E1140" s="72"/>
      <c r="F1140" s="72"/>
      <c r="G1140" s="72"/>
    </row>
    <row r="1141" spans="1:7" hidden="1">
      <c r="A1141" s="72"/>
      <c r="B1141" s="72"/>
      <c r="C1141" s="72"/>
      <c r="D1141" s="72"/>
      <c r="E1141" s="72"/>
      <c r="F1141" s="72"/>
      <c r="G1141" s="72"/>
    </row>
    <row r="1142" spans="1:7" hidden="1">
      <c r="A1142" s="72"/>
      <c r="B1142" s="72"/>
      <c r="C1142" s="72"/>
      <c r="D1142" s="72"/>
      <c r="E1142" s="72"/>
      <c r="F1142" s="72"/>
      <c r="G1142" s="72"/>
    </row>
    <row r="1143" spans="1:7" hidden="1">
      <c r="A1143" s="72"/>
      <c r="B1143" s="72"/>
      <c r="C1143" s="72"/>
      <c r="D1143" s="72"/>
      <c r="E1143" s="72"/>
      <c r="F1143" s="72"/>
      <c r="G1143" s="72"/>
    </row>
    <row r="1144" spans="1:7" hidden="1">
      <c r="A1144" s="72"/>
      <c r="B1144" s="72"/>
      <c r="C1144" s="72"/>
      <c r="D1144" s="72"/>
      <c r="E1144" s="72"/>
      <c r="F1144" s="72"/>
      <c r="G1144" s="72"/>
    </row>
    <row r="1145" spans="1:7" hidden="1">
      <c r="A1145" s="72"/>
      <c r="B1145" s="72"/>
      <c r="C1145" s="72"/>
      <c r="D1145" s="72"/>
      <c r="E1145" s="72"/>
      <c r="F1145" s="72"/>
      <c r="G1145" s="72"/>
    </row>
    <row r="1146" spans="1:7" hidden="1">
      <c r="A1146" s="72"/>
      <c r="B1146" s="72"/>
      <c r="C1146" s="72"/>
      <c r="D1146" s="72"/>
      <c r="E1146" s="72"/>
      <c r="F1146" s="72"/>
      <c r="G1146" s="72"/>
    </row>
    <row r="1147" spans="1:7" hidden="1">
      <c r="A1147" s="72"/>
      <c r="B1147" s="72"/>
      <c r="C1147" s="72"/>
      <c r="D1147" s="72"/>
      <c r="E1147" s="72"/>
      <c r="F1147" s="72"/>
      <c r="G1147" s="72"/>
    </row>
    <row r="1148" spans="1:7" hidden="1">
      <c r="A1148" s="72"/>
      <c r="B1148" s="72"/>
      <c r="C1148" s="72"/>
      <c r="D1148" s="72"/>
      <c r="E1148" s="72"/>
      <c r="F1148" s="72"/>
      <c r="G1148" s="72"/>
    </row>
    <row r="1149" spans="1:7" hidden="1">
      <c r="A1149" s="72"/>
      <c r="B1149" s="72"/>
      <c r="C1149" s="72"/>
      <c r="D1149" s="72"/>
      <c r="E1149" s="72"/>
      <c r="F1149" s="72"/>
      <c r="G1149" s="72"/>
    </row>
    <row r="1150" spans="1:7" ht="29.45" hidden="1" customHeight="1">
      <c r="A1150" s="72"/>
      <c r="B1150" s="72"/>
      <c r="C1150" s="72"/>
      <c r="D1150" s="72"/>
      <c r="E1150" s="72"/>
      <c r="F1150" s="72"/>
      <c r="G1150" s="72"/>
    </row>
    <row r="1151" spans="1:7" hidden="1">
      <c r="A1151" s="72"/>
      <c r="B1151" s="72"/>
      <c r="C1151" s="72"/>
      <c r="D1151" s="72"/>
      <c r="E1151" s="72"/>
      <c r="F1151" s="72"/>
      <c r="G1151" s="72"/>
    </row>
    <row r="1152" spans="1:7" hidden="1">
      <c r="A1152" s="72"/>
      <c r="B1152" s="72"/>
      <c r="C1152" s="72"/>
      <c r="D1152" s="72"/>
      <c r="E1152" s="72"/>
      <c r="F1152" s="72"/>
      <c r="G1152" s="72"/>
    </row>
    <row r="1153" spans="1:7" hidden="1">
      <c r="A1153" s="72"/>
      <c r="B1153" s="72"/>
      <c r="C1153" s="72"/>
      <c r="D1153" s="72"/>
      <c r="E1153" s="72"/>
      <c r="F1153" s="72"/>
      <c r="G1153" s="72"/>
    </row>
    <row r="1154" spans="1:7" hidden="1">
      <c r="A1154" s="72"/>
      <c r="B1154" s="72"/>
      <c r="C1154" s="72"/>
      <c r="D1154" s="72"/>
      <c r="E1154" s="72"/>
      <c r="F1154" s="72"/>
      <c r="G1154" s="72"/>
    </row>
    <row r="1155" spans="1:7" hidden="1">
      <c r="A1155" s="72"/>
      <c r="B1155" s="72"/>
      <c r="C1155" s="72"/>
      <c r="D1155" s="72"/>
      <c r="E1155" s="72"/>
      <c r="F1155" s="72"/>
      <c r="G1155" s="72"/>
    </row>
    <row r="1156" spans="1:7" hidden="1">
      <c r="A1156" s="72"/>
      <c r="B1156" s="72"/>
      <c r="C1156" s="72"/>
      <c r="D1156" s="72"/>
      <c r="E1156" s="72"/>
      <c r="F1156" s="72"/>
      <c r="G1156" s="72"/>
    </row>
    <row r="1157" spans="1:7" hidden="1">
      <c r="A1157" s="72"/>
      <c r="B1157" s="72"/>
      <c r="C1157" s="72"/>
      <c r="D1157" s="72"/>
      <c r="E1157" s="72"/>
      <c r="F1157" s="72"/>
      <c r="G1157" s="72"/>
    </row>
    <row r="1158" spans="1:7" hidden="1">
      <c r="A1158" s="72"/>
      <c r="B1158" s="72"/>
      <c r="C1158" s="72"/>
      <c r="D1158" s="72"/>
      <c r="E1158" s="72"/>
      <c r="F1158" s="72"/>
      <c r="G1158" s="72"/>
    </row>
    <row r="1159" spans="1:7" hidden="1">
      <c r="A1159" s="72"/>
      <c r="B1159" s="72"/>
      <c r="C1159" s="72"/>
      <c r="D1159" s="72"/>
      <c r="E1159" s="72"/>
      <c r="F1159" s="72"/>
      <c r="G1159" s="72"/>
    </row>
    <row r="1160" spans="1:7" hidden="1">
      <c r="A1160" s="72"/>
      <c r="B1160" s="72"/>
      <c r="C1160" s="72"/>
      <c r="D1160" s="72"/>
      <c r="E1160" s="72"/>
      <c r="F1160" s="72"/>
      <c r="G1160" s="72"/>
    </row>
    <row r="1161" spans="1:7" hidden="1">
      <c r="A1161" s="72"/>
      <c r="B1161" s="72"/>
      <c r="C1161" s="72"/>
      <c r="D1161" s="72"/>
      <c r="E1161" s="72"/>
      <c r="F1161" s="72"/>
      <c r="G1161" s="72"/>
    </row>
    <row r="1162" spans="1:7" hidden="1">
      <c r="A1162" s="72"/>
      <c r="B1162" s="72"/>
      <c r="C1162" s="72"/>
      <c r="D1162" s="72"/>
      <c r="E1162" s="72"/>
      <c r="F1162" s="72"/>
      <c r="G1162" s="72"/>
    </row>
    <row r="1163" spans="1:7" ht="36.75" hidden="1" customHeight="1">
      <c r="A1163" s="72"/>
      <c r="B1163" s="72"/>
      <c r="C1163" s="72"/>
      <c r="D1163" s="72"/>
      <c r="E1163" s="72"/>
      <c r="F1163" s="72"/>
      <c r="G1163" s="72"/>
    </row>
    <row r="1164" spans="1:7" hidden="1">
      <c r="A1164" s="72"/>
      <c r="B1164" s="72"/>
      <c r="C1164" s="72"/>
      <c r="D1164" s="72"/>
      <c r="E1164" s="72"/>
      <c r="F1164" s="72"/>
      <c r="G1164" s="72"/>
    </row>
    <row r="1165" spans="1:7" hidden="1">
      <c r="A1165" s="72"/>
      <c r="B1165" s="72"/>
      <c r="C1165" s="72"/>
      <c r="D1165" s="72"/>
      <c r="E1165" s="72"/>
      <c r="F1165" s="72"/>
      <c r="G1165" s="72"/>
    </row>
    <row r="1166" spans="1:7" hidden="1">
      <c r="A1166" s="72"/>
      <c r="B1166" s="72"/>
      <c r="C1166" s="72"/>
      <c r="D1166" s="72"/>
      <c r="E1166" s="72"/>
      <c r="F1166" s="72"/>
      <c r="G1166" s="72"/>
    </row>
    <row r="1167" spans="1:7" hidden="1">
      <c r="A1167" s="72"/>
      <c r="B1167" s="72"/>
      <c r="C1167" s="72"/>
      <c r="D1167" s="72"/>
      <c r="E1167" s="72"/>
      <c r="F1167" s="72"/>
      <c r="G1167" s="72"/>
    </row>
    <row r="1168" spans="1:7" hidden="1">
      <c r="A1168" s="72"/>
      <c r="B1168" s="72"/>
      <c r="C1168" s="72"/>
      <c r="D1168" s="72"/>
      <c r="E1168" s="72"/>
      <c r="F1168" s="72"/>
      <c r="G1168" s="72"/>
    </row>
    <row r="1169" spans="1:7" hidden="1">
      <c r="A1169" s="72"/>
      <c r="B1169" s="72"/>
      <c r="C1169" s="72"/>
      <c r="D1169" s="72"/>
      <c r="E1169" s="72"/>
      <c r="F1169" s="72"/>
      <c r="G1169" s="72"/>
    </row>
    <row r="1170" spans="1:7" hidden="1">
      <c r="A1170" s="72"/>
      <c r="B1170" s="72"/>
      <c r="C1170" s="72"/>
      <c r="D1170" s="72"/>
      <c r="E1170" s="72"/>
      <c r="F1170" s="72"/>
      <c r="G1170" s="72"/>
    </row>
    <row r="1171" spans="1:7" hidden="1">
      <c r="A1171" s="72"/>
      <c r="B1171" s="72"/>
      <c r="C1171" s="72"/>
      <c r="D1171" s="72"/>
      <c r="E1171" s="72"/>
      <c r="F1171" s="72"/>
      <c r="G1171" s="72"/>
    </row>
    <row r="1172" spans="1:7" ht="35.25" hidden="1" customHeight="1">
      <c r="A1172" s="72"/>
      <c r="B1172" s="72"/>
      <c r="C1172" s="72"/>
      <c r="D1172" s="72"/>
      <c r="E1172" s="72"/>
      <c r="F1172" s="72"/>
      <c r="G1172" s="72"/>
    </row>
    <row r="1173" spans="1:7" hidden="1">
      <c r="A1173" s="72"/>
      <c r="B1173" s="72"/>
      <c r="C1173" s="72"/>
      <c r="D1173" s="72"/>
      <c r="E1173" s="72"/>
      <c r="F1173" s="72"/>
      <c r="G1173" s="72"/>
    </row>
    <row r="1174" spans="1:7" hidden="1">
      <c r="A1174" s="72"/>
      <c r="B1174" s="72"/>
      <c r="C1174" s="72"/>
      <c r="D1174" s="72"/>
      <c r="E1174" s="72"/>
      <c r="F1174" s="72"/>
      <c r="G1174" s="72"/>
    </row>
    <row r="1175" spans="1:7" hidden="1">
      <c r="A1175" s="72"/>
      <c r="B1175" s="72"/>
      <c r="C1175" s="72"/>
      <c r="D1175" s="72"/>
      <c r="E1175" s="72"/>
      <c r="F1175" s="72"/>
      <c r="G1175" s="72"/>
    </row>
    <row r="1176" spans="1:7" hidden="1">
      <c r="A1176" s="72"/>
      <c r="B1176" s="72"/>
      <c r="C1176" s="72"/>
      <c r="D1176" s="72"/>
      <c r="E1176" s="72"/>
      <c r="F1176" s="72"/>
      <c r="G1176" s="72"/>
    </row>
    <row r="1177" spans="1:7" hidden="1">
      <c r="A1177" s="72"/>
      <c r="B1177" s="72"/>
      <c r="C1177" s="72"/>
      <c r="D1177" s="72"/>
      <c r="E1177" s="72"/>
      <c r="F1177" s="72"/>
      <c r="G1177" s="72"/>
    </row>
    <row r="1178" spans="1:7" hidden="1">
      <c r="A1178" s="72"/>
      <c r="B1178" s="72"/>
      <c r="C1178" s="72"/>
      <c r="D1178" s="72"/>
      <c r="E1178" s="72"/>
      <c r="F1178" s="72"/>
      <c r="G1178" s="72"/>
    </row>
    <row r="1179" spans="1:7" hidden="1">
      <c r="A1179" s="72"/>
      <c r="B1179" s="72"/>
      <c r="C1179" s="72"/>
      <c r="D1179" s="72"/>
      <c r="E1179" s="72"/>
      <c r="F1179" s="72"/>
      <c r="G1179" s="72"/>
    </row>
    <row r="1180" spans="1:7" hidden="1">
      <c r="A1180" s="72"/>
      <c r="B1180" s="72"/>
      <c r="C1180" s="72"/>
      <c r="D1180" s="72"/>
      <c r="E1180" s="72"/>
      <c r="F1180" s="72"/>
      <c r="G1180" s="72"/>
    </row>
    <row r="1181" spans="1:7" ht="37.5" hidden="1" customHeight="1">
      <c r="A1181" s="72"/>
      <c r="B1181" s="72"/>
      <c r="C1181" s="72"/>
      <c r="D1181" s="72"/>
      <c r="E1181" s="72"/>
      <c r="F1181" s="72"/>
      <c r="G1181" s="72"/>
    </row>
    <row r="1182" spans="1:7" hidden="1">
      <c r="A1182" s="72"/>
      <c r="B1182" s="72"/>
      <c r="C1182" s="72"/>
      <c r="D1182" s="72"/>
      <c r="E1182" s="72"/>
      <c r="F1182" s="72"/>
      <c r="G1182" s="72"/>
    </row>
    <row r="1183" spans="1:7" hidden="1">
      <c r="A1183" s="72"/>
      <c r="B1183" s="72"/>
      <c r="C1183" s="72"/>
      <c r="D1183" s="72"/>
      <c r="E1183" s="72"/>
      <c r="F1183" s="72"/>
      <c r="G1183" s="72"/>
    </row>
    <row r="1184" spans="1:7" hidden="1">
      <c r="A1184" s="72"/>
      <c r="B1184" s="72"/>
      <c r="C1184" s="72"/>
      <c r="D1184" s="72"/>
      <c r="E1184" s="72"/>
      <c r="F1184" s="72"/>
      <c r="G1184" s="72"/>
    </row>
    <row r="1185" spans="1:7" hidden="1">
      <c r="A1185" s="72"/>
      <c r="B1185" s="72"/>
      <c r="C1185" s="72"/>
      <c r="D1185" s="72"/>
      <c r="E1185" s="72"/>
      <c r="F1185" s="72"/>
      <c r="G1185" s="72"/>
    </row>
    <row r="1186" spans="1:7" ht="15" hidden="1" customHeight="1">
      <c r="A1186" s="72"/>
      <c r="B1186" s="72"/>
      <c r="C1186" s="72"/>
      <c r="D1186" s="72"/>
      <c r="E1186" s="72"/>
      <c r="F1186" s="72"/>
      <c r="G1186" s="72"/>
    </row>
    <row r="1187" spans="1:7" hidden="1">
      <c r="A1187" s="72"/>
      <c r="B1187" s="72"/>
      <c r="C1187" s="72"/>
      <c r="D1187" s="72"/>
      <c r="E1187" s="72"/>
      <c r="F1187" s="72"/>
      <c r="G1187" s="72"/>
    </row>
    <row r="1188" spans="1:7" hidden="1">
      <c r="A1188" s="72"/>
      <c r="B1188" s="72"/>
      <c r="C1188" s="72"/>
      <c r="D1188" s="72"/>
      <c r="E1188" s="72"/>
      <c r="F1188" s="72"/>
      <c r="G1188" s="72"/>
    </row>
    <row r="1189" spans="1:7" hidden="1">
      <c r="A1189" s="72"/>
      <c r="B1189" s="72"/>
      <c r="C1189" s="72"/>
      <c r="D1189" s="72"/>
      <c r="E1189" s="72"/>
      <c r="F1189" s="72"/>
      <c r="G1189" s="72"/>
    </row>
    <row r="1190" spans="1:7" hidden="1">
      <c r="A1190" s="72"/>
      <c r="B1190" s="72"/>
      <c r="C1190" s="72"/>
      <c r="D1190" s="72"/>
      <c r="E1190" s="72"/>
      <c r="F1190" s="72"/>
      <c r="G1190" s="72"/>
    </row>
    <row r="1191" spans="1:7" hidden="1">
      <c r="A1191" s="72"/>
      <c r="B1191" s="72"/>
      <c r="C1191" s="72"/>
      <c r="D1191" s="72"/>
      <c r="E1191" s="72"/>
      <c r="F1191" s="72"/>
      <c r="G1191" s="72"/>
    </row>
    <row r="1192" spans="1:7" hidden="1">
      <c r="A1192" s="72"/>
      <c r="B1192" s="72"/>
      <c r="C1192" s="72"/>
      <c r="D1192" s="72"/>
      <c r="E1192" s="72"/>
      <c r="F1192" s="72"/>
      <c r="G1192" s="72"/>
    </row>
    <row r="1193" spans="1:7" hidden="1">
      <c r="A1193" s="72"/>
      <c r="B1193" s="72"/>
      <c r="C1193" s="72"/>
      <c r="D1193" s="72"/>
      <c r="E1193" s="72"/>
      <c r="F1193" s="72"/>
      <c r="G1193" s="72"/>
    </row>
    <row r="1194" spans="1:7" hidden="1">
      <c r="A1194" s="72"/>
      <c r="B1194" s="72"/>
      <c r="C1194" s="72"/>
      <c r="D1194" s="72"/>
      <c r="E1194" s="72"/>
      <c r="F1194" s="72"/>
      <c r="G1194" s="72"/>
    </row>
    <row r="1195" spans="1:7" hidden="1">
      <c r="A1195" s="72"/>
      <c r="B1195" s="72"/>
      <c r="C1195" s="72"/>
      <c r="D1195" s="72"/>
      <c r="E1195" s="72"/>
      <c r="F1195" s="72"/>
      <c r="G1195" s="72"/>
    </row>
    <row r="1196" spans="1:7" hidden="1">
      <c r="A1196" s="72"/>
      <c r="B1196" s="72"/>
      <c r="C1196" s="72"/>
      <c r="D1196" s="72"/>
      <c r="E1196" s="72"/>
      <c r="F1196" s="72"/>
      <c r="G1196" s="72"/>
    </row>
    <row r="1197" spans="1:7" hidden="1">
      <c r="A1197" s="72"/>
      <c r="B1197" s="72"/>
      <c r="C1197" s="72"/>
      <c r="D1197" s="72"/>
      <c r="E1197" s="72"/>
      <c r="F1197" s="72"/>
      <c r="G1197" s="72"/>
    </row>
    <row r="1198" spans="1:7" hidden="1">
      <c r="A1198" s="72"/>
      <c r="B1198" s="72"/>
      <c r="C1198" s="72"/>
      <c r="D1198" s="72"/>
      <c r="E1198" s="72"/>
      <c r="F1198" s="72"/>
      <c r="G1198" s="72"/>
    </row>
    <row r="1199" spans="1:7" hidden="1">
      <c r="A1199" s="72"/>
      <c r="B1199" s="72"/>
      <c r="C1199" s="72"/>
      <c r="D1199" s="72"/>
      <c r="E1199" s="72"/>
      <c r="F1199" s="72"/>
      <c r="G1199" s="72"/>
    </row>
    <row r="1200" spans="1:7" hidden="1">
      <c r="A1200" s="72"/>
      <c r="B1200" s="72"/>
      <c r="C1200" s="72"/>
      <c r="D1200" s="72"/>
      <c r="E1200" s="72"/>
      <c r="F1200" s="72"/>
      <c r="G1200" s="72"/>
    </row>
    <row r="1201" spans="1:7" hidden="1">
      <c r="A1201" s="72"/>
      <c r="B1201" s="72"/>
      <c r="C1201" s="72"/>
      <c r="D1201" s="72"/>
      <c r="E1201" s="72"/>
      <c r="F1201" s="72"/>
      <c r="G1201" s="72"/>
    </row>
    <row r="1202" spans="1:7" hidden="1">
      <c r="A1202" s="72"/>
      <c r="B1202" s="72"/>
      <c r="C1202" s="72"/>
      <c r="D1202" s="72"/>
      <c r="E1202" s="72"/>
      <c r="F1202" s="72"/>
      <c r="G1202" s="72"/>
    </row>
    <row r="1203" spans="1:7" hidden="1">
      <c r="A1203" s="72"/>
      <c r="B1203" s="72"/>
      <c r="C1203" s="72"/>
      <c r="D1203" s="72"/>
      <c r="E1203" s="72"/>
      <c r="F1203" s="72"/>
      <c r="G1203" s="72"/>
    </row>
    <row r="1204" spans="1:7" hidden="1">
      <c r="A1204" s="72"/>
      <c r="B1204" s="72"/>
      <c r="C1204" s="72"/>
      <c r="D1204" s="72"/>
      <c r="E1204" s="72"/>
      <c r="F1204" s="72"/>
      <c r="G1204" s="72"/>
    </row>
    <row r="1205" spans="1:7" hidden="1">
      <c r="A1205" s="72"/>
      <c r="B1205" s="72"/>
      <c r="C1205" s="72"/>
      <c r="D1205" s="72"/>
      <c r="E1205" s="72"/>
      <c r="F1205" s="72"/>
      <c r="G1205" s="72"/>
    </row>
    <row r="1206" spans="1:7" hidden="1">
      <c r="A1206" s="72"/>
      <c r="B1206" s="72"/>
      <c r="C1206" s="72"/>
      <c r="D1206" s="72"/>
      <c r="E1206" s="72"/>
      <c r="F1206" s="72"/>
      <c r="G1206" s="72"/>
    </row>
    <row r="1207" spans="1:7" hidden="1">
      <c r="A1207" s="72"/>
      <c r="B1207" s="72"/>
      <c r="C1207" s="72"/>
      <c r="D1207" s="72"/>
      <c r="E1207" s="72"/>
      <c r="F1207" s="72"/>
      <c r="G1207" s="72"/>
    </row>
    <row r="1208" spans="1:7" hidden="1">
      <c r="A1208" s="72"/>
      <c r="B1208" s="72"/>
      <c r="C1208" s="72"/>
      <c r="D1208" s="72"/>
      <c r="E1208" s="72"/>
      <c r="F1208" s="72"/>
      <c r="G1208" s="72"/>
    </row>
    <row r="1209" spans="1:7" hidden="1">
      <c r="A1209" s="72"/>
      <c r="B1209" s="72"/>
      <c r="C1209" s="72"/>
      <c r="D1209" s="72"/>
      <c r="E1209" s="72"/>
      <c r="F1209" s="72"/>
      <c r="G1209" s="72"/>
    </row>
    <row r="1210" spans="1:7" ht="47.25" hidden="1" customHeight="1">
      <c r="A1210" s="72"/>
      <c r="B1210" s="72"/>
      <c r="C1210" s="72"/>
      <c r="D1210" s="72"/>
      <c r="E1210" s="72"/>
      <c r="F1210" s="72"/>
      <c r="G1210" s="72"/>
    </row>
    <row r="1211" spans="1:7" hidden="1">
      <c r="A1211" s="72"/>
      <c r="B1211" s="72"/>
      <c r="C1211" s="72"/>
      <c r="D1211" s="72"/>
      <c r="E1211" s="72"/>
      <c r="F1211" s="72"/>
      <c r="G1211" s="72"/>
    </row>
    <row r="1212" spans="1:7" hidden="1">
      <c r="A1212" s="72"/>
      <c r="B1212" s="72"/>
      <c r="C1212" s="72"/>
      <c r="D1212" s="72"/>
      <c r="E1212" s="72"/>
      <c r="F1212" s="72"/>
      <c r="G1212" s="72"/>
    </row>
    <row r="1213" spans="1:7" hidden="1">
      <c r="A1213" s="72"/>
      <c r="B1213" s="72"/>
      <c r="C1213" s="72"/>
      <c r="D1213" s="72"/>
      <c r="E1213" s="72"/>
      <c r="F1213" s="72"/>
      <c r="G1213" s="72"/>
    </row>
    <row r="1214" spans="1:7" hidden="1">
      <c r="A1214" s="72"/>
      <c r="B1214" s="72"/>
      <c r="C1214" s="72"/>
      <c r="D1214" s="72"/>
      <c r="E1214" s="72"/>
      <c r="F1214" s="72"/>
      <c r="G1214" s="72"/>
    </row>
    <row r="1215" spans="1:7" hidden="1">
      <c r="A1215" s="72"/>
      <c r="B1215" s="72"/>
      <c r="C1215" s="72"/>
      <c r="D1215" s="72"/>
      <c r="E1215" s="72"/>
      <c r="F1215" s="72"/>
      <c r="G1215" s="72"/>
    </row>
    <row r="1216" spans="1:7" hidden="1">
      <c r="A1216" s="72"/>
      <c r="B1216" s="72"/>
      <c r="C1216" s="72"/>
      <c r="D1216" s="72"/>
      <c r="E1216" s="72"/>
      <c r="F1216" s="72"/>
      <c r="G1216" s="72"/>
    </row>
    <row r="1217" spans="1:7" ht="14.25" hidden="1" customHeight="1">
      <c r="A1217" s="72"/>
      <c r="B1217" s="72"/>
      <c r="C1217" s="72"/>
      <c r="D1217" s="72"/>
      <c r="E1217" s="72"/>
      <c r="F1217" s="72"/>
      <c r="G1217" s="72"/>
    </row>
    <row r="1218" spans="1:7" hidden="1">
      <c r="A1218" s="72"/>
      <c r="B1218" s="72"/>
      <c r="C1218" s="72"/>
      <c r="D1218" s="72"/>
      <c r="E1218" s="72"/>
      <c r="F1218" s="72"/>
      <c r="G1218" s="72"/>
    </row>
    <row r="1219" spans="1:7" hidden="1">
      <c r="A1219" s="72"/>
      <c r="B1219" s="72"/>
      <c r="C1219" s="72"/>
      <c r="D1219" s="72"/>
      <c r="E1219" s="72"/>
      <c r="F1219" s="72"/>
      <c r="G1219" s="72"/>
    </row>
    <row r="1220" spans="1:7" hidden="1">
      <c r="A1220" s="72"/>
      <c r="B1220" s="72"/>
      <c r="C1220" s="72"/>
      <c r="D1220" s="72"/>
      <c r="E1220" s="72"/>
      <c r="F1220" s="72"/>
      <c r="G1220" s="72"/>
    </row>
    <row r="1221" spans="1:7" hidden="1">
      <c r="A1221" s="72"/>
      <c r="B1221" s="72"/>
      <c r="C1221" s="72"/>
      <c r="D1221" s="72"/>
      <c r="E1221" s="72"/>
      <c r="F1221" s="72"/>
      <c r="G1221" s="72"/>
    </row>
    <row r="1222" spans="1:7" hidden="1">
      <c r="A1222" s="72"/>
      <c r="B1222" s="72"/>
      <c r="C1222" s="72"/>
      <c r="D1222" s="72"/>
      <c r="E1222" s="72"/>
      <c r="F1222" s="72"/>
      <c r="G1222" s="72"/>
    </row>
    <row r="1223" spans="1:7" hidden="1">
      <c r="A1223" s="72"/>
      <c r="B1223" s="72"/>
      <c r="C1223" s="72"/>
      <c r="D1223" s="72"/>
      <c r="E1223" s="72"/>
      <c r="F1223" s="72"/>
      <c r="G1223" s="72"/>
    </row>
    <row r="1224" spans="1:7" hidden="1">
      <c r="A1224" s="72"/>
      <c r="B1224" s="72"/>
      <c r="C1224" s="72"/>
      <c r="D1224" s="72"/>
      <c r="E1224" s="72"/>
      <c r="F1224" s="72"/>
      <c r="G1224" s="72"/>
    </row>
    <row r="1225" spans="1:7" hidden="1">
      <c r="A1225" s="72"/>
      <c r="B1225" s="72"/>
      <c r="C1225" s="72"/>
      <c r="D1225" s="72"/>
      <c r="E1225" s="72"/>
      <c r="F1225" s="72"/>
      <c r="G1225" s="72"/>
    </row>
    <row r="1226" spans="1:7" hidden="1">
      <c r="A1226" s="72"/>
      <c r="B1226" s="72"/>
      <c r="C1226" s="72"/>
      <c r="D1226" s="72"/>
      <c r="E1226" s="72"/>
      <c r="F1226" s="72"/>
      <c r="G1226" s="72"/>
    </row>
    <row r="1227" spans="1:7" hidden="1">
      <c r="A1227" s="72"/>
      <c r="B1227" s="72"/>
      <c r="C1227" s="72"/>
      <c r="D1227" s="72"/>
      <c r="E1227" s="72"/>
      <c r="F1227" s="72"/>
      <c r="G1227" s="72"/>
    </row>
    <row r="1228" spans="1:7" hidden="1">
      <c r="A1228" s="72"/>
      <c r="B1228" s="72"/>
      <c r="C1228" s="72"/>
      <c r="D1228" s="72"/>
      <c r="E1228" s="72"/>
      <c r="F1228" s="72"/>
      <c r="G1228" s="72"/>
    </row>
    <row r="1229" spans="1:7" hidden="1">
      <c r="A1229" s="72"/>
      <c r="B1229" s="72"/>
      <c r="C1229" s="72"/>
      <c r="D1229" s="72"/>
      <c r="E1229" s="72"/>
      <c r="F1229" s="72"/>
      <c r="G1229" s="72"/>
    </row>
    <row r="1230" spans="1:7" ht="29.25" hidden="1" customHeight="1">
      <c r="A1230" s="72"/>
      <c r="B1230" s="72"/>
      <c r="C1230" s="72"/>
      <c r="D1230" s="72"/>
      <c r="E1230" s="72"/>
      <c r="F1230" s="72"/>
      <c r="G1230" s="72"/>
    </row>
    <row r="1231" spans="1:7" hidden="1">
      <c r="A1231" s="72"/>
      <c r="B1231" s="72"/>
      <c r="C1231" s="72"/>
      <c r="D1231" s="72"/>
      <c r="E1231" s="72"/>
      <c r="F1231" s="72"/>
      <c r="G1231" s="72"/>
    </row>
    <row r="1232" spans="1:7" hidden="1">
      <c r="A1232" s="72"/>
      <c r="B1232" s="72"/>
      <c r="C1232" s="72"/>
      <c r="D1232" s="72"/>
      <c r="E1232" s="72"/>
      <c r="F1232" s="72"/>
      <c r="G1232" s="72"/>
    </row>
    <row r="1233" spans="1:7" hidden="1">
      <c r="A1233" s="72"/>
      <c r="B1233" s="72"/>
      <c r="C1233" s="72"/>
      <c r="D1233" s="72"/>
      <c r="E1233" s="72"/>
      <c r="F1233" s="72"/>
      <c r="G1233" s="72"/>
    </row>
    <row r="1234" spans="1:7" hidden="1">
      <c r="A1234" s="72"/>
      <c r="B1234" s="72"/>
      <c r="C1234" s="72"/>
      <c r="D1234" s="72"/>
      <c r="E1234" s="72"/>
      <c r="F1234" s="72"/>
      <c r="G1234" s="72"/>
    </row>
    <row r="1235" spans="1:7" hidden="1">
      <c r="A1235" s="72"/>
      <c r="B1235" s="72"/>
      <c r="C1235" s="72"/>
      <c r="D1235" s="72"/>
      <c r="E1235" s="72"/>
      <c r="F1235" s="72"/>
      <c r="G1235" s="72"/>
    </row>
    <row r="1236" spans="1:7" ht="33" hidden="1" customHeight="1">
      <c r="A1236" s="72"/>
      <c r="B1236" s="72"/>
      <c r="C1236" s="72"/>
      <c r="D1236" s="72"/>
      <c r="E1236" s="72"/>
      <c r="F1236" s="72"/>
      <c r="G1236" s="72"/>
    </row>
    <row r="1237" spans="1:7" hidden="1">
      <c r="A1237" s="72"/>
      <c r="B1237" s="72"/>
      <c r="C1237" s="72"/>
      <c r="D1237" s="72"/>
      <c r="E1237" s="72"/>
      <c r="F1237" s="72"/>
      <c r="G1237" s="72"/>
    </row>
    <row r="1238" spans="1:7" hidden="1">
      <c r="A1238" s="72"/>
      <c r="B1238" s="72"/>
      <c r="C1238" s="72"/>
      <c r="D1238" s="72"/>
      <c r="E1238" s="72"/>
      <c r="F1238" s="72"/>
      <c r="G1238" s="72"/>
    </row>
    <row r="1239" spans="1:7" hidden="1">
      <c r="A1239" s="72"/>
      <c r="B1239" s="72"/>
      <c r="C1239" s="72"/>
      <c r="D1239" s="72"/>
      <c r="E1239" s="72"/>
      <c r="F1239" s="72"/>
      <c r="G1239" s="72"/>
    </row>
    <row r="1240" spans="1:7" hidden="1">
      <c r="A1240" s="72"/>
      <c r="B1240" s="72"/>
      <c r="C1240" s="72"/>
      <c r="D1240" s="72"/>
      <c r="E1240" s="72"/>
      <c r="F1240" s="72"/>
      <c r="G1240" s="72"/>
    </row>
    <row r="1241" spans="1:7" hidden="1">
      <c r="A1241" s="72"/>
      <c r="B1241" s="72"/>
      <c r="C1241" s="72"/>
      <c r="D1241" s="72"/>
      <c r="E1241" s="72"/>
      <c r="F1241" s="72"/>
      <c r="G1241" s="72"/>
    </row>
    <row r="1242" spans="1:7" hidden="1">
      <c r="A1242" s="72"/>
      <c r="B1242" s="72"/>
      <c r="C1242" s="72"/>
      <c r="D1242" s="72"/>
      <c r="E1242" s="72"/>
      <c r="F1242" s="72"/>
      <c r="G1242" s="72"/>
    </row>
    <row r="1243" spans="1:7" hidden="1">
      <c r="A1243" s="72"/>
      <c r="B1243" s="72"/>
      <c r="C1243" s="72"/>
      <c r="D1243" s="72"/>
      <c r="E1243" s="72"/>
      <c r="F1243" s="72"/>
      <c r="G1243" s="72"/>
    </row>
    <row r="1244" spans="1:7" hidden="1">
      <c r="A1244" s="72"/>
      <c r="B1244" s="72"/>
      <c r="C1244" s="72"/>
      <c r="D1244" s="72"/>
      <c r="E1244" s="72"/>
      <c r="F1244" s="72"/>
      <c r="G1244" s="72"/>
    </row>
    <row r="1245" spans="1:7" hidden="1">
      <c r="A1245" s="72"/>
      <c r="B1245" s="72"/>
      <c r="C1245" s="72"/>
      <c r="D1245" s="72"/>
      <c r="E1245" s="72"/>
      <c r="F1245" s="72"/>
      <c r="G1245" s="72"/>
    </row>
    <row r="1246" spans="1:7" hidden="1">
      <c r="A1246" s="72"/>
      <c r="B1246" s="72"/>
      <c r="C1246" s="72"/>
      <c r="D1246" s="72"/>
      <c r="E1246" s="72"/>
      <c r="F1246" s="72"/>
      <c r="G1246" s="72"/>
    </row>
    <row r="1247" spans="1:7" ht="14.25" hidden="1" customHeight="1">
      <c r="A1247" s="72"/>
      <c r="B1247" s="72"/>
      <c r="C1247" s="72"/>
      <c r="D1247" s="72"/>
      <c r="E1247" s="72"/>
      <c r="F1247" s="72"/>
      <c r="G1247" s="72"/>
    </row>
    <row r="1248" spans="1:7" ht="14.25" hidden="1" customHeight="1">
      <c r="A1248" s="72"/>
      <c r="B1248" s="72"/>
      <c r="C1248" s="72"/>
      <c r="D1248" s="72"/>
      <c r="E1248" s="72"/>
      <c r="F1248" s="72"/>
      <c r="G1248" s="72"/>
    </row>
    <row r="1249" spans="1:7" hidden="1">
      <c r="A1249" s="72"/>
      <c r="B1249" s="72"/>
      <c r="C1249" s="72"/>
      <c r="D1249" s="72"/>
      <c r="E1249" s="72"/>
      <c r="F1249" s="72"/>
      <c r="G1249" s="72"/>
    </row>
    <row r="1250" spans="1:7" hidden="1">
      <c r="A1250" s="72"/>
      <c r="B1250" s="72"/>
      <c r="C1250" s="72"/>
      <c r="D1250" s="72"/>
      <c r="E1250" s="72"/>
      <c r="F1250" s="72"/>
      <c r="G1250" s="72"/>
    </row>
    <row r="1251" spans="1:7" hidden="1">
      <c r="A1251" s="72"/>
      <c r="B1251" s="72"/>
      <c r="C1251" s="72"/>
      <c r="D1251" s="72"/>
      <c r="E1251" s="72"/>
      <c r="F1251" s="72"/>
      <c r="G1251" s="72"/>
    </row>
    <row r="1252" spans="1:7" hidden="1">
      <c r="A1252" s="72"/>
      <c r="B1252" s="72"/>
      <c r="C1252" s="72"/>
      <c r="D1252" s="72"/>
      <c r="E1252" s="72"/>
      <c r="F1252" s="72"/>
      <c r="G1252" s="72"/>
    </row>
    <row r="1253" spans="1:7" hidden="1">
      <c r="A1253" s="72"/>
      <c r="B1253" s="72"/>
      <c r="C1253" s="72"/>
      <c r="D1253" s="72"/>
      <c r="E1253" s="72"/>
      <c r="F1253" s="72"/>
      <c r="G1253" s="72"/>
    </row>
    <row r="1254" spans="1:7" hidden="1">
      <c r="A1254" s="72"/>
      <c r="B1254" s="72"/>
      <c r="C1254" s="72"/>
      <c r="D1254" s="72"/>
      <c r="E1254" s="72"/>
      <c r="F1254" s="72"/>
      <c r="G1254" s="72"/>
    </row>
    <row r="1255" spans="1:7" hidden="1">
      <c r="A1255" s="72"/>
      <c r="B1255" s="72"/>
      <c r="C1255" s="72"/>
      <c r="D1255" s="72"/>
      <c r="E1255" s="72"/>
      <c r="F1255" s="72"/>
      <c r="G1255" s="72"/>
    </row>
    <row r="1256" spans="1:7" hidden="1">
      <c r="A1256" s="72"/>
      <c r="B1256" s="72"/>
      <c r="C1256" s="72"/>
      <c r="D1256" s="72"/>
      <c r="E1256" s="72"/>
      <c r="F1256" s="72"/>
      <c r="G1256" s="72"/>
    </row>
    <row r="1257" spans="1:7" hidden="1">
      <c r="A1257" s="72"/>
      <c r="B1257" s="72"/>
      <c r="C1257" s="72"/>
      <c r="D1257" s="72"/>
      <c r="E1257" s="72"/>
      <c r="F1257" s="72"/>
      <c r="G1257" s="72"/>
    </row>
    <row r="1258" spans="1:7" hidden="1">
      <c r="A1258" s="72"/>
      <c r="B1258" s="72"/>
      <c r="C1258" s="72"/>
      <c r="D1258" s="72"/>
      <c r="E1258" s="72"/>
      <c r="F1258" s="72"/>
      <c r="G1258" s="72"/>
    </row>
    <row r="1259" spans="1:7" hidden="1">
      <c r="A1259" s="72"/>
      <c r="B1259" s="72"/>
      <c r="C1259" s="72"/>
      <c r="D1259" s="72"/>
      <c r="E1259" s="72"/>
      <c r="F1259" s="72"/>
      <c r="G1259" s="72"/>
    </row>
    <row r="1260" spans="1:7" hidden="1">
      <c r="A1260" s="72"/>
      <c r="B1260" s="72"/>
      <c r="C1260" s="72"/>
      <c r="D1260" s="72"/>
      <c r="E1260" s="72"/>
      <c r="F1260" s="72"/>
      <c r="G1260" s="72"/>
    </row>
    <row r="1261" spans="1:7" hidden="1">
      <c r="A1261" s="72"/>
      <c r="B1261" s="72"/>
      <c r="C1261" s="72"/>
      <c r="D1261" s="72"/>
      <c r="E1261" s="72"/>
      <c r="F1261" s="72"/>
      <c r="G1261" s="72"/>
    </row>
    <row r="1262" spans="1:7" hidden="1">
      <c r="A1262" s="72"/>
      <c r="B1262" s="72"/>
      <c r="C1262" s="72"/>
      <c r="D1262" s="72"/>
      <c r="E1262" s="72"/>
      <c r="F1262" s="72"/>
      <c r="G1262" s="72"/>
    </row>
    <row r="1263" spans="1:7" hidden="1">
      <c r="A1263" s="72"/>
      <c r="B1263" s="72"/>
      <c r="C1263" s="72"/>
      <c r="D1263" s="72"/>
      <c r="E1263" s="72"/>
      <c r="F1263" s="72"/>
      <c r="G1263" s="72"/>
    </row>
    <row r="1264" spans="1:7" hidden="1">
      <c r="A1264" s="72"/>
      <c r="B1264" s="72"/>
      <c r="C1264" s="72"/>
      <c r="D1264" s="72"/>
      <c r="E1264" s="72"/>
      <c r="F1264" s="72"/>
      <c r="G1264" s="72"/>
    </row>
    <row r="1265" spans="1:7" hidden="1">
      <c r="A1265" s="72"/>
      <c r="B1265" s="72"/>
      <c r="C1265" s="72"/>
      <c r="D1265" s="72"/>
      <c r="E1265" s="72"/>
      <c r="F1265" s="72"/>
      <c r="G1265" s="72"/>
    </row>
    <row r="1266" spans="1:7" hidden="1">
      <c r="A1266" s="72"/>
      <c r="B1266" s="72"/>
      <c r="C1266" s="72"/>
      <c r="D1266" s="72"/>
      <c r="E1266" s="72"/>
      <c r="F1266" s="72"/>
      <c r="G1266" s="72"/>
    </row>
    <row r="1267" spans="1:7" hidden="1">
      <c r="A1267" s="72"/>
      <c r="B1267" s="72"/>
      <c r="C1267" s="72"/>
      <c r="D1267" s="72"/>
      <c r="E1267" s="72"/>
      <c r="F1267" s="72"/>
      <c r="G1267" s="72"/>
    </row>
    <row r="1268" spans="1:7" hidden="1">
      <c r="A1268" s="72"/>
      <c r="B1268" s="72"/>
      <c r="C1268" s="72"/>
      <c r="D1268" s="72"/>
      <c r="E1268" s="72"/>
      <c r="F1268" s="72"/>
      <c r="G1268" s="72"/>
    </row>
    <row r="1269" spans="1:7" hidden="1">
      <c r="A1269" s="72"/>
      <c r="B1269" s="72"/>
      <c r="C1269" s="72"/>
      <c r="D1269" s="72"/>
      <c r="E1269" s="72"/>
      <c r="F1269" s="72"/>
      <c r="G1269" s="72"/>
    </row>
    <row r="1270" spans="1:7" hidden="1">
      <c r="A1270" s="72"/>
      <c r="B1270" s="72"/>
      <c r="C1270" s="72"/>
      <c r="D1270" s="72"/>
      <c r="E1270" s="72"/>
      <c r="F1270" s="72"/>
      <c r="G1270" s="72"/>
    </row>
    <row r="1271" spans="1:7" hidden="1">
      <c r="A1271" s="72"/>
      <c r="B1271" s="72"/>
      <c r="C1271" s="72"/>
      <c r="D1271" s="72"/>
      <c r="E1271" s="72"/>
      <c r="F1271" s="72"/>
      <c r="G1271" s="72"/>
    </row>
    <row r="1272" spans="1:7" hidden="1">
      <c r="A1272" s="72"/>
      <c r="B1272" s="72"/>
      <c r="C1272" s="72"/>
      <c r="D1272" s="72"/>
      <c r="E1272" s="72"/>
      <c r="F1272" s="72"/>
      <c r="G1272" s="72"/>
    </row>
    <row r="1273" spans="1:7" hidden="1">
      <c r="A1273" s="72"/>
      <c r="B1273" s="72"/>
      <c r="C1273" s="72"/>
      <c r="D1273" s="72"/>
      <c r="E1273" s="72"/>
      <c r="F1273" s="72"/>
      <c r="G1273" s="72"/>
    </row>
    <row r="1274" spans="1:7" hidden="1">
      <c r="A1274" s="72"/>
      <c r="B1274" s="72"/>
      <c r="C1274" s="72"/>
      <c r="D1274" s="72"/>
      <c r="E1274" s="72"/>
      <c r="F1274" s="72"/>
      <c r="G1274" s="72"/>
    </row>
    <row r="1275" spans="1:7" hidden="1">
      <c r="A1275" s="72"/>
      <c r="B1275" s="72"/>
      <c r="C1275" s="72"/>
      <c r="D1275" s="72"/>
      <c r="E1275" s="72"/>
      <c r="F1275" s="72"/>
      <c r="G1275" s="72"/>
    </row>
    <row r="1276" spans="1:7" hidden="1">
      <c r="A1276" s="72"/>
      <c r="B1276" s="72"/>
      <c r="C1276" s="72"/>
      <c r="D1276" s="72"/>
      <c r="E1276" s="72"/>
      <c r="F1276" s="72"/>
      <c r="G1276" s="72"/>
    </row>
    <row r="1277" spans="1:7" hidden="1">
      <c r="A1277" s="72"/>
      <c r="B1277" s="72"/>
      <c r="C1277" s="72"/>
      <c r="D1277" s="72"/>
      <c r="E1277" s="72"/>
      <c r="F1277" s="72"/>
      <c r="G1277" s="72"/>
    </row>
    <row r="1278" spans="1:7" hidden="1">
      <c r="A1278" s="72"/>
      <c r="B1278" s="72"/>
      <c r="C1278" s="72"/>
      <c r="D1278" s="72"/>
      <c r="E1278" s="72"/>
      <c r="F1278" s="72"/>
      <c r="G1278" s="72"/>
    </row>
    <row r="1279" spans="1:7" hidden="1">
      <c r="A1279" s="72"/>
      <c r="B1279" s="72"/>
      <c r="C1279" s="72"/>
      <c r="D1279" s="72"/>
      <c r="E1279" s="72"/>
      <c r="F1279" s="72"/>
      <c r="G1279" s="72"/>
    </row>
    <row r="1280" spans="1:7" hidden="1">
      <c r="A1280" s="72"/>
      <c r="B1280" s="72"/>
      <c r="C1280" s="72"/>
      <c r="D1280" s="72"/>
      <c r="E1280" s="72"/>
      <c r="F1280" s="72"/>
      <c r="G1280" s="72"/>
    </row>
    <row r="1281" spans="1:7" hidden="1">
      <c r="A1281" s="72"/>
      <c r="B1281" s="72"/>
      <c r="C1281" s="72"/>
      <c r="D1281" s="72"/>
      <c r="E1281" s="72"/>
      <c r="F1281" s="72"/>
      <c r="G1281" s="72"/>
    </row>
    <row r="1282" spans="1:7" hidden="1">
      <c r="A1282" s="72"/>
      <c r="B1282" s="72"/>
      <c r="C1282" s="72"/>
      <c r="D1282" s="72"/>
      <c r="E1282" s="72"/>
      <c r="F1282" s="72"/>
      <c r="G1282" s="72"/>
    </row>
    <row r="1283" spans="1:7" hidden="1">
      <c r="A1283" s="72"/>
      <c r="B1283" s="72"/>
      <c r="C1283" s="72"/>
      <c r="D1283" s="72"/>
      <c r="E1283" s="72"/>
      <c r="F1283" s="72"/>
      <c r="G1283" s="72"/>
    </row>
    <row r="1284" spans="1:7" hidden="1">
      <c r="A1284" s="72"/>
      <c r="B1284" s="72"/>
      <c r="C1284" s="72"/>
      <c r="D1284" s="72"/>
      <c r="E1284" s="72"/>
      <c r="F1284" s="72"/>
      <c r="G1284" s="72"/>
    </row>
    <row r="1285" spans="1:7" hidden="1">
      <c r="A1285" s="72"/>
      <c r="B1285" s="72"/>
      <c r="C1285" s="72"/>
      <c r="D1285" s="72"/>
      <c r="E1285" s="72"/>
      <c r="F1285" s="72"/>
      <c r="G1285" s="72"/>
    </row>
    <row r="1286" spans="1:7" hidden="1">
      <c r="A1286" s="72"/>
      <c r="B1286" s="72"/>
      <c r="C1286" s="72"/>
      <c r="D1286" s="72"/>
      <c r="E1286" s="72"/>
      <c r="F1286" s="72"/>
      <c r="G1286" s="72"/>
    </row>
    <row r="1287" spans="1:7" hidden="1">
      <c r="A1287" s="72"/>
      <c r="B1287" s="72"/>
      <c r="C1287" s="72"/>
      <c r="D1287" s="72"/>
      <c r="E1287" s="72"/>
      <c r="F1287" s="72"/>
      <c r="G1287" s="72"/>
    </row>
    <row r="1288" spans="1:7" hidden="1">
      <c r="A1288" s="72"/>
      <c r="B1288" s="72"/>
      <c r="C1288" s="72"/>
      <c r="D1288" s="72"/>
      <c r="E1288" s="72"/>
      <c r="F1288" s="72"/>
      <c r="G1288" s="72"/>
    </row>
    <row r="1289" spans="1:7" hidden="1">
      <c r="A1289" s="72"/>
      <c r="B1289" s="72"/>
      <c r="C1289" s="72"/>
      <c r="D1289" s="72"/>
      <c r="E1289" s="72"/>
      <c r="F1289" s="72"/>
      <c r="G1289" s="72"/>
    </row>
    <row r="1290" spans="1:7" hidden="1">
      <c r="A1290" s="72"/>
      <c r="B1290" s="72"/>
      <c r="C1290" s="72"/>
      <c r="D1290" s="72"/>
      <c r="E1290" s="72"/>
      <c r="F1290" s="72"/>
      <c r="G1290" s="72"/>
    </row>
    <row r="1291" spans="1:7" hidden="1">
      <c r="A1291" s="72"/>
      <c r="B1291" s="72"/>
      <c r="C1291" s="72"/>
      <c r="D1291" s="72"/>
      <c r="E1291" s="72"/>
      <c r="F1291" s="72"/>
      <c r="G1291" s="72"/>
    </row>
    <row r="1292" spans="1:7" hidden="1">
      <c r="A1292" s="72"/>
      <c r="B1292" s="72"/>
      <c r="C1292" s="72"/>
      <c r="D1292" s="72"/>
      <c r="E1292" s="72"/>
      <c r="F1292" s="72"/>
      <c r="G1292" s="72"/>
    </row>
    <row r="1293" spans="1:7" hidden="1">
      <c r="A1293" s="72"/>
      <c r="B1293" s="72"/>
      <c r="C1293" s="72"/>
      <c r="D1293" s="72"/>
      <c r="E1293" s="72"/>
      <c r="F1293" s="72"/>
      <c r="G1293" s="72"/>
    </row>
    <row r="1294" spans="1:7" hidden="1">
      <c r="A1294" s="72"/>
      <c r="B1294" s="72"/>
      <c r="C1294" s="72"/>
      <c r="D1294" s="72"/>
      <c r="E1294" s="72"/>
      <c r="F1294" s="72"/>
      <c r="G1294" s="72"/>
    </row>
    <row r="1295" spans="1:7" hidden="1">
      <c r="A1295" s="72"/>
      <c r="B1295" s="72"/>
      <c r="C1295" s="72"/>
      <c r="D1295" s="72"/>
      <c r="E1295" s="72"/>
      <c r="F1295" s="72"/>
      <c r="G1295" s="72"/>
    </row>
    <row r="1296" spans="1:7" hidden="1">
      <c r="A1296" s="72"/>
      <c r="B1296" s="72"/>
      <c r="C1296" s="72"/>
      <c r="D1296" s="72"/>
      <c r="E1296" s="72"/>
      <c r="F1296" s="72"/>
      <c r="G1296" s="72"/>
    </row>
    <row r="1297" spans="1:7" hidden="1">
      <c r="A1297" s="72"/>
      <c r="B1297" s="72"/>
      <c r="C1297" s="72"/>
      <c r="D1297" s="72"/>
      <c r="E1297" s="72"/>
      <c r="F1297" s="72"/>
      <c r="G1297" s="72"/>
    </row>
    <row r="1298" spans="1:7" hidden="1">
      <c r="A1298" s="72"/>
      <c r="B1298" s="72"/>
      <c r="C1298" s="72"/>
      <c r="D1298" s="72"/>
      <c r="E1298" s="72"/>
      <c r="F1298" s="72"/>
      <c r="G1298" s="72"/>
    </row>
    <row r="1299" spans="1:7" hidden="1">
      <c r="A1299" s="72"/>
      <c r="B1299" s="72"/>
      <c r="C1299" s="72"/>
      <c r="D1299" s="72"/>
      <c r="E1299" s="72"/>
      <c r="F1299" s="72"/>
      <c r="G1299" s="72"/>
    </row>
    <row r="1300" spans="1:7" hidden="1">
      <c r="A1300" s="72"/>
      <c r="B1300" s="72"/>
      <c r="C1300" s="72"/>
      <c r="D1300" s="72"/>
      <c r="E1300" s="72"/>
      <c r="F1300" s="72"/>
      <c r="G1300" s="72"/>
    </row>
    <row r="1301" spans="1:7" hidden="1">
      <c r="A1301" s="72"/>
      <c r="B1301" s="72"/>
      <c r="C1301" s="72"/>
      <c r="D1301" s="72"/>
      <c r="E1301" s="72"/>
      <c r="F1301" s="72"/>
      <c r="G1301" s="72"/>
    </row>
    <row r="1302" spans="1:7" hidden="1">
      <c r="A1302" s="72"/>
      <c r="B1302" s="72"/>
      <c r="C1302" s="72"/>
      <c r="D1302" s="72"/>
      <c r="E1302" s="72"/>
      <c r="F1302" s="72"/>
      <c r="G1302" s="72"/>
    </row>
    <row r="1303" spans="1:7" hidden="1">
      <c r="A1303" s="72"/>
      <c r="B1303" s="72"/>
      <c r="C1303" s="72"/>
      <c r="D1303" s="72"/>
      <c r="E1303" s="72"/>
      <c r="F1303" s="72"/>
      <c r="G1303" s="72"/>
    </row>
    <row r="1304" spans="1:7" hidden="1">
      <c r="A1304" s="72"/>
      <c r="B1304" s="72"/>
      <c r="C1304" s="72"/>
      <c r="D1304" s="72"/>
      <c r="E1304" s="72"/>
      <c r="F1304" s="72"/>
      <c r="G1304" s="72"/>
    </row>
    <row r="1305" spans="1:7" hidden="1">
      <c r="A1305" s="72"/>
      <c r="B1305" s="72"/>
      <c r="C1305" s="72"/>
      <c r="D1305" s="72"/>
      <c r="E1305" s="72"/>
      <c r="F1305" s="72"/>
      <c r="G1305" s="72"/>
    </row>
    <row r="1306" spans="1:7" hidden="1">
      <c r="A1306" s="72"/>
      <c r="B1306" s="72"/>
      <c r="C1306" s="72"/>
      <c r="D1306" s="72"/>
      <c r="E1306" s="72"/>
      <c r="F1306" s="72"/>
      <c r="G1306" s="72"/>
    </row>
    <row r="1307" spans="1:7" hidden="1">
      <c r="A1307" s="72"/>
      <c r="B1307" s="72"/>
      <c r="C1307" s="72"/>
      <c r="D1307" s="72"/>
      <c r="E1307" s="72"/>
      <c r="F1307" s="72"/>
      <c r="G1307" s="72"/>
    </row>
    <row r="1308" spans="1:7" hidden="1">
      <c r="A1308" s="72"/>
      <c r="B1308" s="72"/>
      <c r="C1308" s="72"/>
      <c r="D1308" s="72"/>
      <c r="E1308" s="72"/>
      <c r="F1308" s="72"/>
      <c r="G1308" s="72"/>
    </row>
    <row r="1309" spans="1:7" hidden="1">
      <c r="A1309" s="72"/>
      <c r="B1309" s="72"/>
      <c r="C1309" s="72"/>
      <c r="D1309" s="72"/>
      <c r="E1309" s="72"/>
      <c r="F1309" s="72"/>
      <c r="G1309" s="72"/>
    </row>
    <row r="1310" spans="1:7" hidden="1">
      <c r="A1310" s="72"/>
      <c r="B1310" s="72"/>
      <c r="C1310" s="72"/>
      <c r="D1310" s="72"/>
      <c r="E1310" s="72"/>
      <c r="F1310" s="72"/>
      <c r="G1310" s="72"/>
    </row>
    <row r="1311" spans="1:7" hidden="1">
      <c r="A1311" s="72"/>
      <c r="B1311" s="72"/>
      <c r="C1311" s="72"/>
      <c r="D1311" s="72"/>
      <c r="E1311" s="72"/>
      <c r="F1311" s="72"/>
      <c r="G1311" s="72"/>
    </row>
    <row r="1312" spans="1:7" hidden="1">
      <c r="A1312" s="72"/>
      <c r="B1312" s="72"/>
      <c r="C1312" s="72"/>
      <c r="D1312" s="72"/>
      <c r="E1312" s="72"/>
      <c r="F1312" s="72"/>
      <c r="G1312" s="72"/>
    </row>
    <row r="1313" spans="1:7" hidden="1">
      <c r="A1313" s="72"/>
      <c r="B1313" s="72"/>
      <c r="C1313" s="72"/>
      <c r="D1313" s="72"/>
      <c r="E1313" s="72"/>
      <c r="F1313" s="72"/>
      <c r="G1313" s="72"/>
    </row>
    <row r="1314" spans="1:7" hidden="1">
      <c r="A1314" s="72"/>
      <c r="B1314" s="72"/>
      <c r="C1314" s="72"/>
      <c r="D1314" s="72"/>
      <c r="E1314" s="72"/>
      <c r="F1314" s="72"/>
      <c r="G1314" s="72"/>
    </row>
    <row r="1315" spans="1:7" hidden="1">
      <c r="A1315" s="72"/>
      <c r="B1315" s="72"/>
      <c r="C1315" s="72"/>
      <c r="D1315" s="72"/>
      <c r="E1315" s="72"/>
      <c r="F1315" s="72"/>
      <c r="G1315" s="72"/>
    </row>
    <row r="1316" spans="1:7" hidden="1">
      <c r="A1316" s="72"/>
      <c r="B1316" s="72"/>
      <c r="C1316" s="72"/>
      <c r="D1316" s="72"/>
      <c r="E1316" s="72"/>
      <c r="F1316" s="72"/>
      <c r="G1316" s="72"/>
    </row>
    <row r="1317" spans="1:7" hidden="1">
      <c r="A1317" s="72"/>
      <c r="B1317" s="72"/>
      <c r="C1317" s="72"/>
      <c r="D1317" s="72"/>
      <c r="E1317" s="72"/>
      <c r="F1317" s="72"/>
      <c r="G1317" s="72"/>
    </row>
    <row r="1318" spans="1:7" hidden="1">
      <c r="A1318" s="72"/>
      <c r="B1318" s="72"/>
      <c r="C1318" s="72"/>
      <c r="D1318" s="72"/>
      <c r="E1318" s="72"/>
      <c r="F1318" s="72"/>
      <c r="G1318" s="72"/>
    </row>
    <row r="1319" spans="1:7" hidden="1">
      <c r="A1319" s="72"/>
      <c r="B1319" s="72"/>
      <c r="C1319" s="72"/>
      <c r="D1319" s="72"/>
      <c r="E1319" s="72"/>
      <c r="F1319" s="72"/>
      <c r="G1319" s="72"/>
    </row>
    <row r="1320" spans="1:7" hidden="1">
      <c r="A1320" s="72"/>
      <c r="B1320" s="72"/>
      <c r="C1320" s="72"/>
      <c r="D1320" s="72"/>
      <c r="E1320" s="72"/>
      <c r="F1320" s="72"/>
      <c r="G1320" s="72"/>
    </row>
    <row r="1321" spans="1:7" hidden="1">
      <c r="A1321" s="72"/>
      <c r="B1321" s="72"/>
      <c r="C1321" s="72"/>
      <c r="D1321" s="72"/>
      <c r="E1321" s="72"/>
      <c r="F1321" s="72"/>
      <c r="G1321" s="72"/>
    </row>
    <row r="1322" spans="1:7" hidden="1">
      <c r="A1322" s="72"/>
      <c r="B1322" s="72"/>
      <c r="C1322" s="72"/>
      <c r="D1322" s="72"/>
      <c r="E1322" s="72"/>
      <c r="F1322" s="72"/>
      <c r="G1322" s="72"/>
    </row>
    <row r="1323" spans="1:7" hidden="1">
      <c r="A1323" s="72"/>
      <c r="B1323" s="72"/>
      <c r="C1323" s="72"/>
      <c r="D1323" s="72"/>
      <c r="E1323" s="72"/>
      <c r="F1323" s="72"/>
      <c r="G1323" s="72"/>
    </row>
    <row r="1324" spans="1:7" hidden="1">
      <c r="A1324" s="72"/>
      <c r="B1324" s="72"/>
      <c r="C1324" s="72"/>
      <c r="D1324" s="72"/>
      <c r="E1324" s="72"/>
      <c r="F1324" s="72"/>
      <c r="G1324" s="72"/>
    </row>
    <row r="1325" spans="1:7" hidden="1">
      <c r="A1325" s="72"/>
      <c r="B1325" s="72"/>
      <c r="C1325" s="72"/>
      <c r="D1325" s="72"/>
      <c r="E1325" s="72"/>
      <c r="F1325" s="72"/>
      <c r="G1325" s="72"/>
    </row>
    <row r="1326" spans="1:7" hidden="1">
      <c r="A1326" s="72"/>
      <c r="B1326" s="72"/>
      <c r="C1326" s="72"/>
      <c r="D1326" s="72"/>
      <c r="E1326" s="72"/>
      <c r="F1326" s="72"/>
      <c r="G1326" s="72"/>
    </row>
    <row r="1327" spans="1:7" hidden="1">
      <c r="A1327" s="72"/>
      <c r="B1327" s="72"/>
      <c r="C1327" s="72"/>
      <c r="D1327" s="72"/>
      <c r="E1327" s="72"/>
      <c r="F1327" s="72"/>
      <c r="G1327" s="72"/>
    </row>
    <row r="1328" spans="1:7" hidden="1">
      <c r="A1328" s="72"/>
      <c r="B1328" s="72"/>
      <c r="C1328" s="72"/>
      <c r="D1328" s="72"/>
      <c r="E1328" s="72"/>
      <c r="F1328" s="72"/>
      <c r="G1328" s="72"/>
    </row>
    <row r="1329" spans="1:7" hidden="1">
      <c r="A1329" s="72"/>
      <c r="B1329" s="72"/>
      <c r="C1329" s="72"/>
      <c r="D1329" s="72"/>
      <c r="E1329" s="72"/>
      <c r="F1329" s="72"/>
      <c r="G1329" s="72"/>
    </row>
    <row r="1330" spans="1:7" hidden="1">
      <c r="A1330" s="72"/>
      <c r="B1330" s="72"/>
      <c r="C1330" s="72"/>
      <c r="D1330" s="72"/>
      <c r="E1330" s="72"/>
      <c r="F1330" s="72"/>
      <c r="G1330" s="72"/>
    </row>
    <row r="1331" spans="1:7" hidden="1">
      <c r="A1331" s="72"/>
      <c r="B1331" s="72"/>
      <c r="C1331" s="72"/>
      <c r="D1331" s="72"/>
      <c r="E1331" s="72"/>
      <c r="F1331" s="72"/>
      <c r="G1331" s="72"/>
    </row>
    <row r="1332" spans="1:7" hidden="1">
      <c r="A1332" s="72"/>
      <c r="B1332" s="72"/>
      <c r="C1332" s="72"/>
      <c r="D1332" s="72"/>
      <c r="E1332" s="72"/>
      <c r="F1332" s="72"/>
      <c r="G1332" s="72"/>
    </row>
    <row r="1333" spans="1:7" hidden="1">
      <c r="A1333" s="72"/>
      <c r="B1333" s="72"/>
      <c r="C1333" s="72"/>
      <c r="D1333" s="72"/>
      <c r="E1333" s="72"/>
      <c r="F1333" s="72"/>
      <c r="G1333" s="72"/>
    </row>
    <row r="1334" spans="1:7" hidden="1">
      <c r="A1334" s="72"/>
      <c r="B1334" s="72"/>
      <c r="C1334" s="72"/>
      <c r="D1334" s="72"/>
      <c r="E1334" s="72"/>
      <c r="F1334" s="72"/>
      <c r="G1334" s="72"/>
    </row>
    <row r="1335" spans="1:7" hidden="1">
      <c r="A1335" s="72"/>
      <c r="B1335" s="72"/>
      <c r="C1335" s="72"/>
      <c r="D1335" s="72"/>
      <c r="E1335" s="72"/>
      <c r="F1335" s="72"/>
      <c r="G1335" s="72"/>
    </row>
    <row r="1336" spans="1:7" hidden="1">
      <c r="A1336" s="72"/>
      <c r="B1336" s="72"/>
      <c r="C1336" s="72"/>
      <c r="D1336" s="72"/>
      <c r="E1336" s="72"/>
      <c r="F1336" s="72"/>
      <c r="G1336" s="72"/>
    </row>
    <row r="1337" spans="1:7" hidden="1">
      <c r="A1337" s="72"/>
      <c r="B1337" s="72"/>
      <c r="C1337" s="72"/>
      <c r="D1337" s="72"/>
      <c r="E1337" s="72"/>
      <c r="F1337" s="72"/>
      <c r="G1337" s="72"/>
    </row>
    <row r="1338" spans="1:7" hidden="1">
      <c r="A1338" s="72"/>
      <c r="B1338" s="72"/>
      <c r="C1338" s="72"/>
      <c r="D1338" s="72"/>
      <c r="E1338" s="72"/>
      <c r="F1338" s="72"/>
      <c r="G1338" s="72"/>
    </row>
    <row r="1339" spans="1:7" hidden="1">
      <c r="A1339" s="72"/>
      <c r="B1339" s="72"/>
      <c r="C1339" s="72"/>
      <c r="D1339" s="72"/>
      <c r="E1339" s="72"/>
      <c r="F1339" s="72"/>
      <c r="G1339" s="72"/>
    </row>
    <row r="1340" spans="1:7" ht="14.25" hidden="1" customHeight="1">
      <c r="A1340" s="72"/>
      <c r="B1340" s="72"/>
      <c r="C1340" s="72"/>
      <c r="D1340" s="72"/>
      <c r="E1340" s="72"/>
      <c r="F1340" s="72"/>
      <c r="G1340" s="72"/>
    </row>
    <row r="1341" spans="1:7" hidden="1">
      <c r="A1341" s="72"/>
      <c r="B1341" s="72"/>
      <c r="C1341" s="72"/>
      <c r="D1341" s="72"/>
      <c r="E1341" s="72"/>
      <c r="F1341" s="72"/>
      <c r="G1341" s="72"/>
    </row>
    <row r="1342" spans="1:7" hidden="1">
      <c r="A1342" s="72"/>
      <c r="B1342" s="72"/>
      <c r="C1342" s="72"/>
      <c r="D1342" s="72"/>
      <c r="E1342" s="72"/>
      <c r="F1342" s="72"/>
      <c r="G1342" s="72"/>
    </row>
    <row r="1343" spans="1:7" hidden="1">
      <c r="A1343" s="72"/>
      <c r="B1343" s="72"/>
      <c r="C1343" s="72"/>
      <c r="D1343" s="72"/>
      <c r="E1343" s="72"/>
      <c r="F1343" s="72"/>
      <c r="G1343" s="72"/>
    </row>
    <row r="1344" spans="1:7" hidden="1">
      <c r="A1344" s="72"/>
      <c r="B1344" s="72"/>
      <c r="C1344" s="72"/>
      <c r="D1344" s="72"/>
      <c r="E1344" s="72"/>
      <c r="F1344" s="72"/>
      <c r="G1344" s="72"/>
    </row>
    <row r="1345" spans="1:7" hidden="1">
      <c r="A1345" s="72"/>
      <c r="B1345" s="72"/>
      <c r="C1345" s="72"/>
      <c r="D1345" s="72"/>
      <c r="E1345" s="72"/>
      <c r="F1345" s="72"/>
      <c r="G1345" s="72"/>
    </row>
    <row r="1346" spans="1:7" hidden="1">
      <c r="A1346" s="72"/>
      <c r="B1346" s="72"/>
      <c r="C1346" s="72"/>
      <c r="D1346" s="72"/>
      <c r="E1346" s="72"/>
      <c r="F1346" s="72"/>
      <c r="G1346" s="72"/>
    </row>
    <row r="1347" spans="1:7" hidden="1">
      <c r="A1347" s="72"/>
      <c r="B1347" s="72"/>
      <c r="C1347" s="72"/>
      <c r="D1347" s="72"/>
      <c r="E1347" s="72"/>
      <c r="F1347" s="72"/>
      <c r="G1347" s="72"/>
    </row>
    <row r="1348" spans="1:7" hidden="1">
      <c r="A1348" s="72"/>
      <c r="B1348" s="72"/>
      <c r="C1348" s="72"/>
      <c r="D1348" s="72"/>
      <c r="E1348" s="72"/>
      <c r="F1348" s="72"/>
      <c r="G1348" s="72"/>
    </row>
    <row r="1349" spans="1:7" hidden="1">
      <c r="A1349" s="72"/>
      <c r="B1349" s="72"/>
      <c r="C1349" s="72"/>
      <c r="D1349" s="72"/>
      <c r="E1349" s="72"/>
      <c r="F1349" s="72"/>
      <c r="G1349" s="72"/>
    </row>
    <row r="1350" spans="1:7" hidden="1">
      <c r="A1350" s="72"/>
      <c r="B1350" s="72"/>
      <c r="C1350" s="72"/>
      <c r="D1350" s="72"/>
      <c r="E1350" s="72"/>
      <c r="F1350" s="72"/>
      <c r="G1350" s="72"/>
    </row>
    <row r="1351" spans="1:7" hidden="1">
      <c r="A1351" s="72"/>
      <c r="B1351" s="72"/>
      <c r="C1351" s="72"/>
      <c r="D1351" s="72"/>
      <c r="E1351" s="72"/>
      <c r="F1351" s="72"/>
      <c r="G1351" s="72"/>
    </row>
    <row r="1352" spans="1:7" hidden="1">
      <c r="A1352" s="72"/>
      <c r="B1352" s="72"/>
      <c r="C1352" s="72"/>
      <c r="D1352" s="72"/>
      <c r="E1352" s="72"/>
      <c r="F1352" s="72"/>
      <c r="G1352" s="72"/>
    </row>
    <row r="1353" spans="1:7" hidden="1">
      <c r="A1353" s="72"/>
      <c r="B1353" s="72"/>
      <c r="C1353" s="72"/>
      <c r="D1353" s="72"/>
      <c r="E1353" s="72"/>
      <c r="F1353" s="72"/>
      <c r="G1353" s="72"/>
    </row>
    <row r="1354" spans="1:7" hidden="1">
      <c r="A1354" s="72"/>
      <c r="B1354" s="72"/>
      <c r="C1354" s="72"/>
      <c r="D1354" s="72"/>
      <c r="E1354" s="72"/>
      <c r="F1354" s="72"/>
      <c r="G1354" s="72"/>
    </row>
    <row r="1355" spans="1:7" hidden="1">
      <c r="A1355" s="72"/>
      <c r="B1355" s="72"/>
      <c r="C1355" s="72"/>
      <c r="D1355" s="72"/>
      <c r="E1355" s="72"/>
      <c r="F1355" s="72"/>
      <c r="G1355" s="72"/>
    </row>
    <row r="1356" spans="1:7" hidden="1">
      <c r="A1356" s="72"/>
      <c r="B1356" s="72"/>
      <c r="C1356" s="72"/>
      <c r="D1356" s="72"/>
      <c r="E1356" s="72"/>
      <c r="F1356" s="72"/>
      <c r="G1356" s="72"/>
    </row>
    <row r="1357" spans="1:7" hidden="1">
      <c r="A1357" s="72"/>
      <c r="B1357" s="72"/>
      <c r="C1357" s="72"/>
      <c r="D1357" s="72"/>
      <c r="E1357" s="72"/>
      <c r="F1357" s="72"/>
      <c r="G1357" s="72"/>
    </row>
    <row r="1358" spans="1:7" hidden="1">
      <c r="A1358" s="72"/>
      <c r="B1358" s="72"/>
      <c r="C1358" s="72"/>
      <c r="D1358" s="72"/>
      <c r="E1358" s="72"/>
      <c r="F1358" s="72"/>
      <c r="G1358" s="72"/>
    </row>
    <row r="1359" spans="1:7" hidden="1">
      <c r="A1359" s="72"/>
      <c r="B1359" s="72"/>
      <c r="C1359" s="72"/>
      <c r="D1359" s="72"/>
      <c r="E1359" s="72"/>
      <c r="F1359" s="72"/>
      <c r="G1359" s="72"/>
    </row>
    <row r="1360" spans="1:7" hidden="1">
      <c r="A1360" s="72"/>
      <c r="B1360" s="72"/>
      <c r="C1360" s="72"/>
      <c r="D1360" s="72"/>
      <c r="E1360" s="72"/>
      <c r="F1360" s="72"/>
      <c r="G1360" s="72"/>
    </row>
    <row r="1361" spans="1:7" hidden="1">
      <c r="A1361" s="72"/>
      <c r="B1361" s="72"/>
      <c r="C1361" s="72"/>
      <c r="D1361" s="72"/>
      <c r="E1361" s="72"/>
      <c r="F1361" s="72"/>
      <c r="G1361" s="72"/>
    </row>
    <row r="1362" spans="1:7" hidden="1">
      <c r="A1362" s="72"/>
      <c r="B1362" s="72"/>
      <c r="C1362" s="72"/>
      <c r="D1362" s="72"/>
      <c r="E1362" s="72"/>
      <c r="F1362" s="72"/>
      <c r="G1362" s="72"/>
    </row>
    <row r="1363" spans="1:7" hidden="1">
      <c r="A1363" s="72"/>
      <c r="B1363" s="72"/>
      <c r="C1363" s="72"/>
      <c r="D1363" s="72"/>
      <c r="E1363" s="72"/>
      <c r="F1363" s="72"/>
      <c r="G1363" s="72"/>
    </row>
    <row r="1364" spans="1:7" hidden="1">
      <c r="A1364" s="72"/>
      <c r="B1364" s="72"/>
      <c r="C1364" s="72"/>
      <c r="D1364" s="72"/>
      <c r="E1364" s="72"/>
      <c r="F1364" s="72"/>
      <c r="G1364" s="72"/>
    </row>
    <row r="1365" spans="1:7" hidden="1">
      <c r="A1365" s="72"/>
      <c r="B1365" s="72"/>
      <c r="C1365" s="72"/>
      <c r="D1365" s="72"/>
      <c r="E1365" s="72"/>
      <c r="F1365" s="72"/>
      <c r="G1365" s="72"/>
    </row>
    <row r="1366" spans="1:7" hidden="1">
      <c r="A1366" s="72"/>
      <c r="B1366" s="72"/>
      <c r="C1366" s="72"/>
      <c r="D1366" s="72"/>
      <c r="E1366" s="72"/>
      <c r="F1366" s="72"/>
      <c r="G1366" s="72"/>
    </row>
    <row r="1367" spans="1:7" hidden="1">
      <c r="A1367" s="72"/>
      <c r="B1367" s="72"/>
      <c r="C1367" s="72"/>
      <c r="D1367" s="72"/>
      <c r="E1367" s="72"/>
      <c r="F1367" s="72"/>
      <c r="G1367" s="72"/>
    </row>
    <row r="1368" spans="1:7" hidden="1">
      <c r="A1368" s="72"/>
      <c r="B1368" s="72"/>
      <c r="C1368" s="72"/>
      <c r="D1368" s="72"/>
      <c r="E1368" s="72"/>
      <c r="F1368" s="72"/>
      <c r="G1368" s="72"/>
    </row>
    <row r="1369" spans="1:7" hidden="1">
      <c r="A1369" s="72"/>
      <c r="B1369" s="72"/>
      <c r="C1369" s="72"/>
      <c r="D1369" s="72"/>
      <c r="E1369" s="72"/>
      <c r="F1369" s="72"/>
      <c r="G1369" s="72"/>
    </row>
    <row r="1370" spans="1:7" hidden="1">
      <c r="A1370" s="72"/>
      <c r="B1370" s="72"/>
      <c r="C1370" s="72"/>
      <c r="D1370" s="72"/>
      <c r="E1370" s="72"/>
      <c r="F1370" s="72"/>
      <c r="G1370" s="72"/>
    </row>
    <row r="1371" spans="1:7" hidden="1">
      <c r="A1371" s="72"/>
      <c r="B1371" s="72"/>
      <c r="C1371" s="72"/>
      <c r="D1371" s="72"/>
      <c r="E1371" s="72"/>
      <c r="F1371" s="72"/>
      <c r="G1371" s="72"/>
    </row>
    <row r="1372" spans="1:7" hidden="1">
      <c r="A1372" s="72"/>
      <c r="B1372" s="72"/>
      <c r="C1372" s="72"/>
      <c r="D1372" s="72"/>
      <c r="E1372" s="72"/>
      <c r="F1372" s="72"/>
      <c r="G1372" s="72"/>
    </row>
    <row r="1373" spans="1:7" ht="14.25" hidden="1" customHeight="1">
      <c r="A1373" s="72"/>
      <c r="B1373" s="72"/>
      <c r="C1373" s="72"/>
      <c r="D1373" s="72"/>
      <c r="E1373" s="72"/>
      <c r="F1373" s="72"/>
      <c r="G1373" s="72"/>
    </row>
    <row r="1374" spans="1:7" hidden="1">
      <c r="A1374" s="72"/>
      <c r="B1374" s="72"/>
      <c r="C1374" s="72"/>
      <c r="D1374" s="72"/>
      <c r="E1374" s="72"/>
      <c r="F1374" s="72"/>
      <c r="G1374" s="72"/>
    </row>
    <row r="1375" spans="1:7" hidden="1">
      <c r="A1375" s="72"/>
      <c r="B1375" s="72"/>
      <c r="C1375" s="72"/>
      <c r="D1375" s="72"/>
      <c r="E1375" s="72"/>
      <c r="F1375" s="72"/>
      <c r="G1375" s="72"/>
    </row>
    <row r="1376" spans="1:7" ht="14.25" hidden="1" customHeight="1">
      <c r="A1376" s="72"/>
      <c r="B1376" s="72"/>
      <c r="C1376" s="72"/>
      <c r="D1376" s="72"/>
      <c r="E1376" s="72"/>
      <c r="F1376" s="72"/>
      <c r="G1376" s="72"/>
    </row>
    <row r="1377" spans="1:7" ht="14.25" hidden="1" customHeight="1">
      <c r="A1377" s="72"/>
      <c r="B1377" s="72"/>
      <c r="C1377" s="72"/>
      <c r="D1377" s="72"/>
      <c r="E1377" s="72"/>
      <c r="F1377" s="72"/>
      <c r="G1377" s="72"/>
    </row>
    <row r="1378" spans="1:7" ht="14.25" hidden="1" customHeight="1">
      <c r="A1378" s="72"/>
      <c r="B1378" s="72"/>
      <c r="C1378" s="72"/>
      <c r="D1378" s="72"/>
      <c r="E1378" s="72"/>
      <c r="F1378" s="72"/>
      <c r="G1378" s="72"/>
    </row>
    <row r="1379" spans="1:7" ht="14.25" hidden="1" customHeight="1">
      <c r="A1379" s="72"/>
      <c r="B1379" s="72"/>
      <c r="C1379" s="72"/>
      <c r="D1379" s="72"/>
      <c r="E1379" s="72"/>
      <c r="F1379" s="72"/>
      <c r="G1379" s="72"/>
    </row>
    <row r="1380" spans="1:7" ht="14.25" hidden="1" customHeight="1">
      <c r="A1380" s="72"/>
      <c r="B1380" s="72"/>
      <c r="C1380" s="72"/>
      <c r="D1380" s="72"/>
      <c r="E1380" s="72"/>
      <c r="F1380" s="72"/>
      <c r="G1380" s="72"/>
    </row>
    <row r="1381" spans="1:7" ht="14.25" hidden="1" customHeight="1">
      <c r="A1381" s="72"/>
      <c r="B1381" s="72"/>
      <c r="C1381" s="72"/>
      <c r="D1381" s="72"/>
      <c r="E1381" s="72"/>
      <c r="F1381" s="72"/>
      <c r="G1381" s="72"/>
    </row>
    <row r="1382" spans="1:7" ht="14.25" hidden="1" customHeight="1">
      <c r="A1382" s="72"/>
      <c r="B1382" s="72"/>
      <c r="C1382" s="72"/>
      <c r="D1382" s="72"/>
      <c r="E1382" s="72"/>
      <c r="F1382" s="72"/>
      <c r="G1382" s="72"/>
    </row>
    <row r="1383" spans="1:7" ht="14.25" hidden="1" customHeight="1">
      <c r="A1383" s="72"/>
      <c r="B1383" s="72"/>
      <c r="C1383" s="72"/>
      <c r="D1383" s="72"/>
      <c r="E1383" s="72"/>
      <c r="F1383" s="72"/>
      <c r="G1383" s="72"/>
    </row>
    <row r="1384" spans="1:7" ht="14.25" hidden="1" customHeight="1">
      <c r="A1384" s="72"/>
      <c r="B1384" s="72"/>
      <c r="C1384" s="72"/>
      <c r="D1384" s="72"/>
      <c r="E1384" s="72"/>
      <c r="F1384" s="72"/>
      <c r="G1384" s="72"/>
    </row>
    <row r="1385" spans="1:7" ht="14.25" hidden="1" customHeight="1">
      <c r="A1385" s="72"/>
      <c r="B1385" s="72"/>
      <c r="C1385" s="72"/>
      <c r="D1385" s="72"/>
      <c r="E1385" s="72"/>
      <c r="F1385" s="72"/>
      <c r="G1385" s="72"/>
    </row>
    <row r="1386" spans="1:7" ht="14.25" hidden="1" customHeight="1">
      <c r="A1386" s="72"/>
      <c r="B1386" s="72"/>
      <c r="C1386" s="72"/>
      <c r="D1386" s="72"/>
      <c r="E1386" s="72"/>
      <c r="F1386" s="72"/>
      <c r="G1386" s="72"/>
    </row>
    <row r="1387" spans="1:7" ht="14.25" hidden="1" customHeight="1">
      <c r="A1387" s="72"/>
      <c r="B1387" s="72"/>
      <c r="C1387" s="72"/>
      <c r="D1387" s="72"/>
      <c r="E1387" s="72"/>
      <c r="F1387" s="72"/>
      <c r="G1387" s="72"/>
    </row>
    <row r="1388" spans="1:7" ht="14.25" hidden="1" customHeight="1">
      <c r="A1388" s="72"/>
      <c r="B1388" s="72"/>
      <c r="C1388" s="72"/>
      <c r="D1388" s="72"/>
      <c r="E1388" s="72"/>
      <c r="F1388" s="72"/>
      <c r="G1388" s="72"/>
    </row>
    <row r="1389" spans="1:7" ht="14.25" hidden="1" customHeight="1">
      <c r="A1389" s="72"/>
      <c r="B1389" s="72"/>
      <c r="C1389" s="72"/>
      <c r="D1389" s="72"/>
      <c r="E1389" s="72"/>
      <c r="F1389" s="72"/>
      <c r="G1389" s="72"/>
    </row>
    <row r="1390" spans="1:7" ht="14.25" hidden="1" customHeight="1">
      <c r="A1390" s="72"/>
      <c r="B1390" s="72"/>
      <c r="C1390" s="72"/>
      <c r="D1390" s="72"/>
      <c r="E1390" s="72"/>
      <c r="F1390" s="72"/>
      <c r="G1390" s="72"/>
    </row>
    <row r="1391" spans="1:7" ht="14.25" hidden="1" customHeight="1">
      <c r="A1391" s="72"/>
      <c r="B1391" s="72"/>
      <c r="C1391" s="72"/>
      <c r="D1391" s="72"/>
      <c r="E1391" s="72"/>
      <c r="F1391" s="72"/>
      <c r="G1391" s="72"/>
    </row>
    <row r="1392" spans="1:7" ht="14.25" hidden="1" customHeight="1">
      <c r="A1392" s="72"/>
      <c r="B1392" s="72"/>
      <c r="C1392" s="72"/>
      <c r="D1392" s="72"/>
      <c r="E1392" s="72"/>
      <c r="F1392" s="72"/>
      <c r="G1392" s="72"/>
    </row>
    <row r="1393" spans="1:7" ht="14.25" hidden="1" customHeight="1">
      <c r="A1393" s="72"/>
      <c r="B1393" s="72"/>
      <c r="C1393" s="72"/>
      <c r="D1393" s="72"/>
      <c r="E1393" s="72"/>
      <c r="F1393" s="72"/>
      <c r="G1393" s="72"/>
    </row>
    <row r="1394" spans="1:7" ht="14.25" hidden="1" customHeight="1">
      <c r="A1394" s="72"/>
      <c r="B1394" s="72"/>
      <c r="C1394" s="72"/>
      <c r="D1394" s="72"/>
      <c r="E1394" s="72"/>
      <c r="F1394" s="72"/>
      <c r="G1394" s="72"/>
    </row>
    <row r="1395" spans="1:7" ht="14.25" hidden="1" customHeight="1">
      <c r="A1395" s="72"/>
      <c r="B1395" s="72"/>
      <c r="C1395" s="72"/>
      <c r="D1395" s="72"/>
      <c r="E1395" s="72"/>
      <c r="F1395" s="72"/>
      <c r="G1395" s="72"/>
    </row>
    <row r="1396" spans="1:7" ht="14.25" hidden="1" customHeight="1">
      <c r="A1396" s="72"/>
      <c r="B1396" s="72"/>
      <c r="C1396" s="72"/>
      <c r="D1396" s="72"/>
      <c r="E1396" s="72"/>
      <c r="F1396" s="72"/>
      <c r="G1396" s="72"/>
    </row>
    <row r="1397" spans="1:7" ht="14.25" hidden="1" customHeight="1">
      <c r="A1397" s="72"/>
      <c r="B1397" s="72"/>
      <c r="C1397" s="72"/>
      <c r="D1397" s="72"/>
      <c r="E1397" s="72"/>
      <c r="F1397" s="72"/>
      <c r="G1397" s="72"/>
    </row>
    <row r="1398" spans="1:7" ht="14.25" hidden="1" customHeight="1">
      <c r="A1398" s="72"/>
      <c r="B1398" s="72"/>
      <c r="C1398" s="72"/>
      <c r="D1398" s="72"/>
      <c r="E1398" s="72"/>
      <c r="F1398" s="72"/>
      <c r="G1398" s="72"/>
    </row>
    <row r="1399" spans="1:7" ht="14.25" hidden="1" customHeight="1">
      <c r="A1399" s="72"/>
      <c r="B1399" s="72"/>
      <c r="C1399" s="72"/>
      <c r="D1399" s="72"/>
      <c r="E1399" s="72"/>
      <c r="F1399" s="72"/>
      <c r="G1399" s="72"/>
    </row>
    <row r="1400" spans="1:7" ht="14.25" hidden="1" customHeight="1">
      <c r="A1400" s="72"/>
      <c r="B1400" s="72"/>
      <c r="C1400" s="72"/>
      <c r="D1400" s="72"/>
      <c r="E1400" s="72"/>
      <c r="F1400" s="72"/>
      <c r="G1400" s="72"/>
    </row>
    <row r="1401" spans="1:7" ht="14.25" hidden="1" customHeight="1">
      <c r="A1401" s="72"/>
      <c r="B1401" s="72"/>
      <c r="C1401" s="72"/>
      <c r="D1401" s="72"/>
      <c r="E1401" s="72"/>
      <c r="F1401" s="72"/>
      <c r="G1401" s="72"/>
    </row>
    <row r="1402" spans="1:7" ht="14.25" hidden="1" customHeight="1">
      <c r="A1402" s="72"/>
      <c r="B1402" s="72"/>
      <c r="C1402" s="72"/>
      <c r="D1402" s="72"/>
      <c r="E1402" s="72"/>
      <c r="F1402" s="72"/>
      <c r="G1402" s="72"/>
    </row>
    <row r="1403" spans="1:7" ht="14.25" hidden="1" customHeight="1">
      <c r="A1403" s="72"/>
      <c r="B1403" s="72"/>
      <c r="C1403" s="72"/>
      <c r="D1403" s="72"/>
      <c r="E1403" s="72"/>
      <c r="F1403" s="72"/>
      <c r="G1403" s="72"/>
    </row>
    <row r="1404" spans="1:7" ht="14.25" hidden="1" customHeight="1">
      <c r="A1404" s="72"/>
      <c r="B1404" s="72"/>
      <c r="C1404" s="72"/>
      <c r="D1404" s="72"/>
      <c r="E1404" s="72"/>
      <c r="F1404" s="72"/>
      <c r="G1404" s="72"/>
    </row>
    <row r="1405" spans="1:7" ht="14.25" hidden="1" customHeight="1">
      <c r="A1405" s="72"/>
      <c r="B1405" s="72"/>
      <c r="C1405" s="72"/>
      <c r="D1405" s="72"/>
      <c r="E1405" s="72"/>
      <c r="F1405" s="72"/>
      <c r="G1405" s="72"/>
    </row>
    <row r="1406" spans="1:7" ht="14.25" hidden="1" customHeight="1">
      <c r="A1406" s="72"/>
      <c r="B1406" s="72"/>
      <c r="C1406" s="72"/>
      <c r="D1406" s="72"/>
      <c r="E1406" s="72"/>
      <c r="F1406" s="72"/>
      <c r="G1406" s="72"/>
    </row>
    <row r="1407" spans="1:7" ht="14.25" hidden="1" customHeight="1">
      <c r="A1407" s="72"/>
      <c r="B1407" s="72"/>
      <c r="C1407" s="72"/>
      <c r="D1407" s="72"/>
      <c r="E1407" s="72"/>
      <c r="F1407" s="72"/>
      <c r="G1407" s="72"/>
    </row>
    <row r="1408" spans="1:7" ht="14.25" hidden="1" customHeight="1">
      <c r="A1408" s="72"/>
      <c r="B1408" s="72"/>
      <c r="C1408" s="72"/>
      <c r="D1408" s="72"/>
      <c r="E1408" s="72"/>
      <c r="F1408" s="72"/>
      <c r="G1408" s="72"/>
    </row>
    <row r="1409" spans="1:7" ht="14.25" hidden="1" customHeight="1">
      <c r="A1409" s="72"/>
      <c r="B1409" s="72"/>
      <c r="C1409" s="72"/>
      <c r="D1409" s="72"/>
      <c r="E1409" s="72"/>
      <c r="F1409" s="72"/>
      <c r="G1409" s="72"/>
    </row>
    <row r="1410" spans="1:7" ht="14.25" hidden="1" customHeight="1">
      <c r="A1410" s="72"/>
      <c r="B1410" s="72"/>
      <c r="C1410" s="72"/>
      <c r="D1410" s="72"/>
      <c r="E1410" s="72"/>
      <c r="F1410" s="72"/>
      <c r="G1410" s="72"/>
    </row>
    <row r="1411" spans="1:7" ht="14.25" hidden="1" customHeight="1">
      <c r="A1411" s="72"/>
      <c r="B1411" s="72"/>
      <c r="C1411" s="72"/>
      <c r="D1411" s="72"/>
      <c r="E1411" s="72"/>
      <c r="F1411" s="72"/>
      <c r="G1411" s="72"/>
    </row>
    <row r="1412" spans="1:7" ht="14.25" hidden="1" customHeight="1">
      <c r="A1412" s="72"/>
      <c r="B1412" s="72"/>
      <c r="C1412" s="72"/>
      <c r="D1412" s="72"/>
      <c r="E1412" s="72"/>
      <c r="F1412" s="72"/>
      <c r="G1412" s="72"/>
    </row>
    <row r="1413" spans="1:7" ht="14.25" hidden="1" customHeight="1">
      <c r="A1413" s="72"/>
      <c r="B1413" s="72"/>
      <c r="C1413" s="72"/>
      <c r="D1413" s="72"/>
      <c r="E1413" s="72"/>
      <c r="F1413" s="72"/>
      <c r="G1413" s="72"/>
    </row>
    <row r="1414" spans="1:7" ht="14.25" hidden="1" customHeight="1">
      <c r="A1414" s="72"/>
      <c r="B1414" s="72"/>
      <c r="C1414" s="72"/>
      <c r="D1414" s="72"/>
      <c r="E1414" s="72"/>
      <c r="F1414" s="72"/>
      <c r="G1414" s="72"/>
    </row>
    <row r="1415" spans="1:7" ht="14.25" hidden="1" customHeight="1">
      <c r="A1415" s="72"/>
      <c r="B1415" s="72"/>
      <c r="C1415" s="72"/>
      <c r="D1415" s="72"/>
      <c r="E1415" s="72"/>
      <c r="F1415" s="72"/>
      <c r="G1415" s="72"/>
    </row>
    <row r="1416" spans="1:7" ht="14.25" hidden="1" customHeight="1">
      <c r="A1416" s="72"/>
      <c r="B1416" s="72"/>
      <c r="C1416" s="72"/>
      <c r="D1416" s="72"/>
      <c r="E1416" s="72"/>
      <c r="F1416" s="72"/>
      <c r="G1416" s="72"/>
    </row>
    <row r="1417" spans="1:7" ht="14.25" hidden="1" customHeight="1">
      <c r="A1417" s="72"/>
      <c r="B1417" s="72"/>
      <c r="C1417" s="72"/>
      <c r="D1417" s="72"/>
      <c r="E1417" s="72"/>
      <c r="F1417" s="72"/>
      <c r="G1417" s="72"/>
    </row>
    <row r="1418" spans="1:7" ht="14.25" hidden="1" customHeight="1">
      <c r="A1418" s="72"/>
      <c r="B1418" s="72"/>
      <c r="C1418" s="72"/>
      <c r="D1418" s="72"/>
      <c r="E1418" s="72"/>
      <c r="F1418" s="72"/>
      <c r="G1418" s="72"/>
    </row>
    <row r="1419" spans="1:7" ht="14.25" hidden="1" customHeight="1">
      <c r="A1419" s="72"/>
      <c r="B1419" s="72"/>
      <c r="C1419" s="72"/>
      <c r="D1419" s="72"/>
      <c r="E1419" s="72"/>
      <c r="F1419" s="72"/>
      <c r="G1419" s="72"/>
    </row>
    <row r="1420" spans="1:7" ht="14.25" hidden="1" customHeight="1">
      <c r="A1420" s="72"/>
      <c r="B1420" s="72"/>
      <c r="C1420" s="72"/>
      <c r="D1420" s="72"/>
      <c r="E1420" s="72"/>
      <c r="F1420" s="72"/>
      <c r="G1420" s="72"/>
    </row>
    <row r="1421" spans="1:7" ht="14.25" hidden="1" customHeight="1">
      <c r="A1421" s="72"/>
      <c r="B1421" s="72"/>
      <c r="C1421" s="72"/>
      <c r="D1421" s="72"/>
      <c r="E1421" s="72"/>
      <c r="F1421" s="72"/>
      <c r="G1421" s="72"/>
    </row>
    <row r="1422" spans="1:7" ht="14.25" hidden="1" customHeight="1">
      <c r="A1422" s="72"/>
      <c r="B1422" s="72"/>
      <c r="C1422" s="72"/>
      <c r="D1422" s="72"/>
      <c r="E1422" s="72"/>
      <c r="F1422" s="72"/>
      <c r="G1422" s="72"/>
    </row>
    <row r="1423" spans="1:7" ht="14.25" hidden="1" customHeight="1">
      <c r="A1423" s="72"/>
      <c r="B1423" s="72"/>
      <c r="C1423" s="72"/>
      <c r="D1423" s="72"/>
      <c r="E1423" s="72"/>
      <c r="F1423" s="72"/>
      <c r="G1423" s="72"/>
    </row>
    <row r="1424" spans="1:7"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sheetData>
  <sheetProtection algorithmName="SHA-512" hashValue="ok0AH0pfrFsi0MBR7fQGHkMIBcTBwBnx9V1WKbFaL4fnY63j6Sggf3eNABbbH0vbye3tGz1TPL6uMnedunnezg==" saltValue="E3K9VCk70O4BkQ8ON0RIEA==" spinCount="100000" sheet="1" objects="1" scenarios="1"/>
  <mergeCells count="114">
    <mergeCell ref="E652:E656"/>
    <mergeCell ref="E660:E665"/>
    <mergeCell ref="A682:B682"/>
    <mergeCell ref="C180:E180"/>
    <mergeCell ref="C179:G179"/>
    <mergeCell ref="F438:G438"/>
    <mergeCell ref="C468:G468"/>
    <mergeCell ref="C513:E513"/>
    <mergeCell ref="F513:G513"/>
    <mergeCell ref="C532:G532"/>
    <mergeCell ref="F533:G533"/>
    <mergeCell ref="A680:B680"/>
    <mergeCell ref="C386:G386"/>
    <mergeCell ref="C498:G498"/>
    <mergeCell ref="F679:G679"/>
    <mergeCell ref="D557:G557"/>
    <mergeCell ref="A583:F583"/>
    <mergeCell ref="C584:G584"/>
    <mergeCell ref="A589:G589"/>
    <mergeCell ref="C590:G590"/>
    <mergeCell ref="A568:F568"/>
    <mergeCell ref="E646:E647"/>
    <mergeCell ref="E625:E626"/>
    <mergeCell ref="A627:G627"/>
    <mergeCell ref="D569:G569"/>
    <mergeCell ref="C104:G104"/>
    <mergeCell ref="C113:G113"/>
    <mergeCell ref="C122:G122"/>
    <mergeCell ref="C131:G131"/>
    <mergeCell ref="A76:G76"/>
    <mergeCell ref="A6:G6"/>
    <mergeCell ref="A5:B5"/>
    <mergeCell ref="C296:E296"/>
    <mergeCell ref="C5:G5"/>
    <mergeCell ref="C68:G68"/>
    <mergeCell ref="A28:G28"/>
    <mergeCell ref="A9:G9"/>
    <mergeCell ref="A29:G29"/>
    <mergeCell ref="A59:G59"/>
    <mergeCell ref="C158:G158"/>
    <mergeCell ref="C165:G165"/>
    <mergeCell ref="C295:G295"/>
    <mergeCell ref="C172:G172"/>
    <mergeCell ref="C203:E203"/>
    <mergeCell ref="C226:E226"/>
    <mergeCell ref="C249:E249"/>
    <mergeCell ref="A178:G178"/>
    <mergeCell ref="C272:E272"/>
    <mergeCell ref="C623:G623"/>
    <mergeCell ref="B624:D624"/>
    <mergeCell ref="B628:D628"/>
    <mergeCell ref="A632:G632"/>
    <mergeCell ref="B637:D637"/>
    <mergeCell ref="B645:D645"/>
    <mergeCell ref="A622:G622"/>
    <mergeCell ref="A593:G593"/>
    <mergeCell ref="A1:G1"/>
    <mergeCell ref="A3:B3"/>
    <mergeCell ref="C3:G3"/>
    <mergeCell ref="A2:G2"/>
    <mergeCell ref="A4:B4"/>
    <mergeCell ref="C483:G483"/>
    <mergeCell ref="C423:G423"/>
    <mergeCell ref="C140:G140"/>
    <mergeCell ref="C149:G149"/>
    <mergeCell ref="C77:G77"/>
    <mergeCell ref="C86:G86"/>
    <mergeCell ref="A8:G8"/>
    <mergeCell ref="C60:G60"/>
    <mergeCell ref="C95:G95"/>
    <mergeCell ref="A544:F544"/>
    <mergeCell ref="A531:F531"/>
    <mergeCell ref="A677:G677"/>
    <mergeCell ref="C545:G545"/>
    <mergeCell ref="E629:E631"/>
    <mergeCell ref="E634:E635"/>
    <mergeCell ref="E638:E644"/>
    <mergeCell ref="A366:G366"/>
    <mergeCell ref="C409:D409"/>
    <mergeCell ref="E409:G409"/>
    <mergeCell ref="G410:H410"/>
    <mergeCell ref="A658:G658"/>
    <mergeCell ref="A666:G666"/>
    <mergeCell ref="C659:G659"/>
    <mergeCell ref="A672:G673"/>
    <mergeCell ref="F645:G645"/>
    <mergeCell ref="A648:G648"/>
    <mergeCell ref="A649:D649"/>
    <mergeCell ref="A650:G650"/>
    <mergeCell ref="A421:F421"/>
    <mergeCell ref="A408:F408"/>
    <mergeCell ref="A397:F397"/>
    <mergeCell ref="A385:F385"/>
    <mergeCell ref="C594:G594"/>
    <mergeCell ref="A556:F556"/>
    <mergeCell ref="A512:F512"/>
    <mergeCell ref="A497:F497"/>
    <mergeCell ref="A482:F482"/>
    <mergeCell ref="A467:F467"/>
    <mergeCell ref="A452:F452"/>
    <mergeCell ref="A437:F437"/>
    <mergeCell ref="C422:G422"/>
    <mergeCell ref="C319:G319"/>
    <mergeCell ref="C320:G320"/>
    <mergeCell ref="C344:G344"/>
    <mergeCell ref="D345:G345"/>
    <mergeCell ref="C398:G398"/>
    <mergeCell ref="A343:G343"/>
    <mergeCell ref="D356:G356"/>
    <mergeCell ref="A380:G380"/>
    <mergeCell ref="A355:G355"/>
    <mergeCell ref="C387:G387"/>
    <mergeCell ref="C346:D346"/>
    <mergeCell ref="C357:D357"/>
  </mergeCells>
  <conditionalFormatting sqref="F513 F662 F665 G643 F453 E181:F181 E227:F227 E250:F250 E273:F273">
    <cfRule type="cellIs" dxfId="1741" priority="2279" operator="equal">
      <formula>"NA"</formula>
    </cfRule>
    <cfRule type="cellIs" dxfId="1740" priority="2280" operator="equal">
      <formula>"NA"</formula>
    </cfRule>
  </conditionalFormatting>
  <conditionalFormatting sqref="G388">
    <cfRule type="cellIs" dxfId="1739" priority="2271" operator="equal">
      <formula>"NA"</formula>
    </cfRule>
    <cfRule type="cellIs" dxfId="1738" priority="2272" operator="equal">
      <formula>"NA"</formula>
    </cfRule>
  </conditionalFormatting>
  <conditionalFormatting sqref="G424">
    <cfRule type="cellIs" dxfId="1737" priority="2257" operator="equal">
      <formula>"NA"</formula>
    </cfRule>
    <cfRule type="cellIs" dxfId="1736" priority="2258" operator="equal">
      <formula>"NA"</formula>
    </cfRule>
  </conditionalFormatting>
  <conditionalFormatting sqref="G514">
    <cfRule type="cellIs" dxfId="1735" priority="2249" operator="equal">
      <formula>"NA"</formula>
    </cfRule>
    <cfRule type="cellIs" dxfId="1734" priority="2250" operator="equal">
      <formula>"NA"</formula>
    </cfRule>
  </conditionalFormatting>
  <conditionalFormatting sqref="G534">
    <cfRule type="cellIs" dxfId="1733" priority="2247" operator="equal">
      <formula>"NA"</formula>
    </cfRule>
    <cfRule type="cellIs" dxfId="1732" priority="2248" operator="equal">
      <formula>"NA"</formula>
    </cfRule>
  </conditionalFormatting>
  <conditionalFormatting sqref="F660">
    <cfRule type="cellIs" dxfId="1731" priority="2229" operator="equal">
      <formula>"NA"</formula>
    </cfRule>
    <cfRule type="cellIs" dxfId="1730" priority="2230" operator="equal">
      <formula>"NA"</formula>
    </cfRule>
  </conditionalFormatting>
  <conditionalFormatting sqref="E61:E66 F65:F66">
    <cfRule type="cellIs" dxfId="1729" priority="2221" operator="equal">
      <formula>"NA"</formula>
    </cfRule>
    <cfRule type="cellIs" dxfId="1728" priority="2222" operator="equal">
      <formula>"NA"</formula>
    </cfRule>
  </conditionalFormatting>
  <conditionalFormatting sqref="E61:E66 F65:F66">
    <cfRule type="cellIs" dxfId="1727" priority="2219" operator="equal">
      <formula>"NA"</formula>
    </cfRule>
    <cfRule type="cellIs" dxfId="1726" priority="2220" operator="equal">
      <formula>"NA"</formula>
    </cfRule>
  </conditionalFormatting>
  <conditionalFormatting sqref="E61:E66 F65:F66">
    <cfRule type="cellIs" dxfId="1725" priority="2217" operator="equal">
      <formula>"NA"</formula>
    </cfRule>
    <cfRule type="cellIs" dxfId="1724" priority="2218" operator="equal">
      <formula>"NA"</formula>
    </cfRule>
  </conditionalFormatting>
  <conditionalFormatting sqref="F61:F64">
    <cfRule type="cellIs" dxfId="1723" priority="2213" operator="equal">
      <formula>"NA"</formula>
    </cfRule>
    <cfRule type="cellIs" dxfId="1722" priority="2214" operator="equal">
      <formula>"NA"</formula>
    </cfRule>
  </conditionalFormatting>
  <conditionalFormatting sqref="F61:F64">
    <cfRule type="cellIs" dxfId="1721" priority="2211" operator="equal">
      <formula>"NA"</formula>
    </cfRule>
    <cfRule type="cellIs" dxfId="1720" priority="2212" operator="equal">
      <formula>"NA"</formula>
    </cfRule>
  </conditionalFormatting>
  <conditionalFormatting sqref="F61:F64">
    <cfRule type="cellIs" dxfId="1719" priority="2215" operator="equal">
      <formula>"NA"</formula>
    </cfRule>
    <cfRule type="cellIs" dxfId="1718" priority="2216" operator="equal">
      <formula>"NA"</formula>
    </cfRule>
  </conditionalFormatting>
  <conditionalFormatting sqref="E346:F346">
    <cfRule type="cellIs" dxfId="1717" priority="2183" operator="equal">
      <formula>"NA"</formula>
    </cfRule>
    <cfRule type="cellIs" dxfId="1716" priority="2184" operator="equal">
      <formula>"NA"</formula>
    </cfRule>
  </conditionalFormatting>
  <conditionalFormatting sqref="E182">
    <cfRule type="cellIs" dxfId="1715" priority="2063" operator="equal">
      <formula>"NA"</formula>
    </cfRule>
    <cfRule type="cellIs" dxfId="1714" priority="2064" operator="equal">
      <formula>"NA"</formula>
    </cfRule>
  </conditionalFormatting>
  <conditionalFormatting sqref="E182">
    <cfRule type="cellIs" dxfId="1713" priority="2061" operator="equal">
      <formula>"NA"</formula>
    </cfRule>
    <cfRule type="cellIs" dxfId="1712" priority="2062" operator="equal">
      <formula>"NA"</formula>
    </cfRule>
  </conditionalFormatting>
  <conditionalFormatting sqref="E182">
    <cfRule type="cellIs" dxfId="1711" priority="2059" operator="equal">
      <formula>"NA"</formula>
    </cfRule>
    <cfRule type="cellIs" dxfId="1710" priority="2060" operator="equal">
      <formula>"NA"</formula>
    </cfRule>
  </conditionalFormatting>
  <conditionalFormatting sqref="F182">
    <cfRule type="cellIs" dxfId="1709" priority="2041" operator="equal">
      <formula>"NA"</formula>
    </cfRule>
    <cfRule type="cellIs" dxfId="1708" priority="2042" operator="equal">
      <formula>"NA"</formula>
    </cfRule>
  </conditionalFormatting>
  <conditionalFormatting sqref="F182">
    <cfRule type="cellIs" dxfId="1707" priority="2045" operator="equal">
      <formula>"NA"</formula>
    </cfRule>
    <cfRule type="cellIs" dxfId="1706" priority="2046" operator="equal">
      <formula>"NA"</formula>
    </cfRule>
  </conditionalFormatting>
  <conditionalFormatting sqref="F182">
    <cfRule type="cellIs" dxfId="1705" priority="2043" operator="equal">
      <formula>"NA"</formula>
    </cfRule>
    <cfRule type="cellIs" dxfId="1704" priority="2044" operator="equal">
      <formula>"NA"</formula>
    </cfRule>
  </conditionalFormatting>
  <conditionalFormatting sqref="A65:D66">
    <cfRule type="cellIs" dxfId="1703" priority="2027" operator="equal">
      <formula>"NA"</formula>
    </cfRule>
    <cfRule type="cellIs" dxfId="1702" priority="2028" operator="equal">
      <formula>"NA"</formula>
    </cfRule>
  </conditionalFormatting>
  <conditionalFormatting sqref="A65:D66">
    <cfRule type="cellIs" dxfId="1701" priority="2025" operator="equal">
      <formula>"NA"</formula>
    </cfRule>
    <cfRule type="cellIs" dxfId="1700" priority="2026" operator="equal">
      <formula>"NA"</formula>
    </cfRule>
  </conditionalFormatting>
  <conditionalFormatting sqref="A65:D66">
    <cfRule type="cellIs" dxfId="1699" priority="2023" operator="equal">
      <formula>"NA"</formula>
    </cfRule>
    <cfRule type="cellIs" dxfId="1698" priority="2024" operator="equal">
      <formula>"NA"</formula>
    </cfRule>
  </conditionalFormatting>
  <conditionalFormatting sqref="E73:F74">
    <cfRule type="cellIs" dxfId="1697" priority="2021" operator="equal">
      <formula>"NA"</formula>
    </cfRule>
    <cfRule type="cellIs" dxfId="1696" priority="2022" operator="equal">
      <formula>"NA"</formula>
    </cfRule>
  </conditionalFormatting>
  <conditionalFormatting sqref="E73:F74">
    <cfRule type="cellIs" dxfId="1695" priority="2019" operator="equal">
      <formula>"NA"</formula>
    </cfRule>
    <cfRule type="cellIs" dxfId="1694" priority="2020" operator="equal">
      <formula>"NA"</formula>
    </cfRule>
  </conditionalFormatting>
  <conditionalFormatting sqref="E73:F74">
    <cfRule type="cellIs" dxfId="1693" priority="2017" operator="equal">
      <formula>"NA"</formula>
    </cfRule>
    <cfRule type="cellIs" dxfId="1692" priority="2018" operator="equal">
      <formula>"NA"</formula>
    </cfRule>
  </conditionalFormatting>
  <conditionalFormatting sqref="A73:D74">
    <cfRule type="cellIs" dxfId="1691" priority="2009" operator="equal">
      <formula>"NA"</formula>
    </cfRule>
    <cfRule type="cellIs" dxfId="1690" priority="2010" operator="equal">
      <formula>"NA"</formula>
    </cfRule>
  </conditionalFormatting>
  <conditionalFormatting sqref="A73:D74">
    <cfRule type="cellIs" dxfId="1689" priority="2007" operator="equal">
      <formula>"NA"</formula>
    </cfRule>
    <cfRule type="cellIs" dxfId="1688" priority="2008" operator="equal">
      <formula>"NA"</formula>
    </cfRule>
  </conditionalFormatting>
  <conditionalFormatting sqref="A73:D74">
    <cfRule type="cellIs" dxfId="1687" priority="2005" operator="equal">
      <formula>"NA"</formula>
    </cfRule>
    <cfRule type="cellIs" dxfId="1686" priority="2006" operator="equal">
      <formula>"NA"</formula>
    </cfRule>
  </conditionalFormatting>
  <conditionalFormatting sqref="E78:F81">
    <cfRule type="cellIs" dxfId="1685" priority="1909" operator="equal">
      <formula>"NA"</formula>
    </cfRule>
    <cfRule type="cellIs" dxfId="1684" priority="1910" operator="equal">
      <formula>"NA"</formula>
    </cfRule>
  </conditionalFormatting>
  <conditionalFormatting sqref="E78:F81">
    <cfRule type="cellIs" dxfId="1683" priority="1913" operator="equal">
      <formula>"NA"</formula>
    </cfRule>
    <cfRule type="cellIs" dxfId="1682" priority="1914" operator="equal">
      <formula>"NA"</formula>
    </cfRule>
  </conditionalFormatting>
  <conditionalFormatting sqref="E78:F81">
    <cfRule type="cellIs" dxfId="1681" priority="1911" operator="equal">
      <formula>"NA"</formula>
    </cfRule>
    <cfRule type="cellIs" dxfId="1680" priority="1912" operator="equal">
      <formula>"NA"</formula>
    </cfRule>
  </conditionalFormatting>
  <conditionalFormatting sqref="E83:F84">
    <cfRule type="cellIs" dxfId="1679" priority="1901" operator="equal">
      <formula>"NA"</formula>
    </cfRule>
    <cfRule type="cellIs" dxfId="1678" priority="1902" operator="equal">
      <formula>"NA"</formula>
    </cfRule>
  </conditionalFormatting>
  <conditionalFormatting sqref="E83:F84">
    <cfRule type="cellIs" dxfId="1677" priority="1899" operator="equal">
      <formula>"NA"</formula>
    </cfRule>
    <cfRule type="cellIs" dxfId="1676" priority="1900" operator="equal">
      <formula>"NA"</formula>
    </cfRule>
  </conditionalFormatting>
  <conditionalFormatting sqref="E83:F84">
    <cfRule type="cellIs" dxfId="1675" priority="1897" operator="equal">
      <formula>"NA"</formula>
    </cfRule>
    <cfRule type="cellIs" dxfId="1674" priority="1898" operator="equal">
      <formula>"NA"</formula>
    </cfRule>
  </conditionalFormatting>
  <conditionalFormatting sqref="B83:D84">
    <cfRule type="cellIs" dxfId="1673" priority="1889" operator="equal">
      <formula>"NA"</formula>
    </cfRule>
    <cfRule type="cellIs" dxfId="1672" priority="1890" operator="equal">
      <formula>"NA"</formula>
    </cfRule>
  </conditionalFormatting>
  <conditionalFormatting sqref="B83:D84">
    <cfRule type="cellIs" dxfId="1671" priority="1887" operator="equal">
      <formula>"NA"</formula>
    </cfRule>
    <cfRule type="cellIs" dxfId="1670" priority="1888" operator="equal">
      <formula>"NA"</formula>
    </cfRule>
  </conditionalFormatting>
  <conditionalFormatting sqref="B83:D84">
    <cfRule type="cellIs" dxfId="1669" priority="1885" operator="equal">
      <formula>"NA"</formula>
    </cfRule>
    <cfRule type="cellIs" dxfId="1668" priority="1886" operator="equal">
      <formula>"NA"</formula>
    </cfRule>
  </conditionalFormatting>
  <conditionalFormatting sqref="E82:F82">
    <cfRule type="cellIs" dxfId="1667" priority="1879" operator="equal">
      <formula>"NA"</formula>
    </cfRule>
    <cfRule type="cellIs" dxfId="1666" priority="1880" operator="equal">
      <formula>"NA"</formula>
    </cfRule>
  </conditionalFormatting>
  <conditionalFormatting sqref="E82:F82">
    <cfRule type="cellIs" dxfId="1665" priority="1883" operator="equal">
      <formula>"NA"</formula>
    </cfRule>
    <cfRule type="cellIs" dxfId="1664" priority="1884" operator="equal">
      <formula>"NA"</formula>
    </cfRule>
  </conditionalFormatting>
  <conditionalFormatting sqref="E82:F82">
    <cfRule type="cellIs" dxfId="1663" priority="1881" operator="equal">
      <formula>"NA"</formula>
    </cfRule>
    <cfRule type="cellIs" dxfId="1662" priority="1882" operator="equal">
      <formula>"NA"</formula>
    </cfRule>
  </conditionalFormatting>
  <conditionalFormatting sqref="G454">
    <cfRule type="cellIs" dxfId="1661" priority="1679" operator="equal">
      <formula>"NA"</formula>
    </cfRule>
    <cfRule type="cellIs" dxfId="1660" priority="1680" operator="equal">
      <formula>"NA"</formula>
    </cfRule>
  </conditionalFormatting>
  <conditionalFormatting sqref="G499">
    <cfRule type="cellIs" dxfId="1659" priority="1673" operator="equal">
      <formula>"NA"</formula>
    </cfRule>
    <cfRule type="cellIs" dxfId="1658" priority="1674" operator="equal">
      <formula>"NA"</formula>
    </cfRule>
  </conditionalFormatting>
  <conditionalFormatting sqref="E92:F93">
    <cfRule type="cellIs" dxfId="1657" priority="1645" operator="equal">
      <formula>"NA"</formula>
    </cfRule>
    <cfRule type="cellIs" dxfId="1656" priority="1646" operator="equal">
      <formula>"NA"</formula>
    </cfRule>
  </conditionalFormatting>
  <conditionalFormatting sqref="E92:F93">
    <cfRule type="cellIs" dxfId="1655" priority="1647" operator="equal">
      <formula>"NA"</formula>
    </cfRule>
    <cfRule type="cellIs" dxfId="1654" priority="1648" operator="equal">
      <formula>"NA"</formula>
    </cfRule>
  </conditionalFormatting>
  <conditionalFormatting sqref="E92:F93">
    <cfRule type="cellIs" dxfId="1653" priority="1643" operator="equal">
      <formula>"NA"</formula>
    </cfRule>
    <cfRule type="cellIs" dxfId="1652" priority="1644" operator="equal">
      <formula>"NA"</formula>
    </cfRule>
  </conditionalFormatting>
  <conditionalFormatting sqref="E87:F87">
    <cfRule type="cellIs" dxfId="1651" priority="1659" operator="equal">
      <formula>"NA"</formula>
    </cfRule>
    <cfRule type="cellIs" dxfId="1650" priority="1660" operator="equal">
      <formula>"NA"</formula>
    </cfRule>
  </conditionalFormatting>
  <conditionalFormatting sqref="F663">
    <cfRule type="cellIs" dxfId="1649" priority="1667" operator="equal">
      <formula>"NA"</formula>
    </cfRule>
    <cfRule type="cellIs" dxfId="1648" priority="1668" operator="equal">
      <formula>"NA"</formula>
    </cfRule>
  </conditionalFormatting>
  <conditionalFormatting sqref="F664">
    <cfRule type="cellIs" dxfId="1647" priority="1665" operator="equal">
      <formula>"NA"</formula>
    </cfRule>
    <cfRule type="cellIs" dxfId="1646" priority="1666" operator="equal">
      <formula>"NA"</formula>
    </cfRule>
  </conditionalFormatting>
  <conditionalFormatting sqref="G570">
    <cfRule type="cellIs" dxfId="1645" priority="1663" operator="equal">
      <formula>"NA"</formula>
    </cfRule>
    <cfRule type="cellIs" dxfId="1644" priority="1664" operator="equal">
      <formula>"NA"</formula>
    </cfRule>
  </conditionalFormatting>
  <conditionalFormatting sqref="E87:F87">
    <cfRule type="cellIs" dxfId="1643" priority="1657" operator="equal">
      <formula>"NA"</formula>
    </cfRule>
    <cfRule type="cellIs" dxfId="1642" priority="1658" operator="equal">
      <formula>"NA"</formula>
    </cfRule>
  </conditionalFormatting>
  <conditionalFormatting sqref="G399">
    <cfRule type="cellIs" dxfId="1641" priority="1661" operator="equal">
      <formula>"NA"</formula>
    </cfRule>
    <cfRule type="cellIs" dxfId="1640" priority="1662" operator="equal">
      <formula>"NA"</formula>
    </cfRule>
  </conditionalFormatting>
  <conditionalFormatting sqref="E87:F87">
    <cfRule type="cellIs" dxfId="1639" priority="1655" operator="equal">
      <formula>"NA"</formula>
    </cfRule>
    <cfRule type="cellIs" dxfId="1638" priority="1656" operator="equal">
      <formula>"NA"</formula>
    </cfRule>
  </conditionalFormatting>
  <conditionalFormatting sqref="B101:D102">
    <cfRule type="cellIs" dxfId="1637" priority="1593" operator="equal">
      <formula>"NA"</formula>
    </cfRule>
    <cfRule type="cellIs" dxfId="1636" priority="1594" operator="equal">
      <formula>"NA"</formula>
    </cfRule>
  </conditionalFormatting>
  <conditionalFormatting sqref="B92:D93">
    <cfRule type="cellIs" dxfId="1635" priority="1635" operator="equal">
      <formula>"NA"</formula>
    </cfRule>
    <cfRule type="cellIs" dxfId="1634" priority="1636" operator="equal">
      <formula>"NA"</formula>
    </cfRule>
  </conditionalFormatting>
  <conditionalFormatting sqref="B92:D93">
    <cfRule type="cellIs" dxfId="1633" priority="1633" operator="equal">
      <formula>"NA"</formula>
    </cfRule>
    <cfRule type="cellIs" dxfId="1632" priority="1634" operator="equal">
      <formula>"NA"</formula>
    </cfRule>
  </conditionalFormatting>
  <conditionalFormatting sqref="B92:D93">
    <cfRule type="cellIs" dxfId="1631" priority="1631" operator="equal">
      <formula>"NA"</formula>
    </cfRule>
    <cfRule type="cellIs" dxfId="1630" priority="1632" operator="equal">
      <formula>"NA"</formula>
    </cfRule>
  </conditionalFormatting>
  <conditionalFormatting sqref="E101:F102">
    <cfRule type="cellIs" dxfId="1629" priority="1605" operator="equal">
      <formula>"NA"</formula>
    </cfRule>
    <cfRule type="cellIs" dxfId="1628" priority="1606" operator="equal">
      <formula>"NA"</formula>
    </cfRule>
  </conditionalFormatting>
  <conditionalFormatting sqref="E101:F102">
    <cfRule type="cellIs" dxfId="1627" priority="1603" operator="equal">
      <formula>"NA"</formula>
    </cfRule>
    <cfRule type="cellIs" dxfId="1626" priority="1604" operator="equal">
      <formula>"NA"</formula>
    </cfRule>
  </conditionalFormatting>
  <conditionalFormatting sqref="E101:F102">
    <cfRule type="cellIs" dxfId="1625" priority="1601" operator="equal">
      <formula>"NA"</formula>
    </cfRule>
    <cfRule type="cellIs" dxfId="1624" priority="1602" operator="equal">
      <formula>"NA"</formula>
    </cfRule>
  </conditionalFormatting>
  <conditionalFormatting sqref="B101:D102">
    <cfRule type="cellIs" dxfId="1623" priority="1591" operator="equal">
      <formula>"NA"</formula>
    </cfRule>
    <cfRule type="cellIs" dxfId="1622" priority="1592" operator="equal">
      <formula>"NA"</formula>
    </cfRule>
  </conditionalFormatting>
  <conditionalFormatting sqref="B110:D111">
    <cfRule type="cellIs" dxfId="1621" priority="1547" operator="equal">
      <formula>"NA"</formula>
    </cfRule>
    <cfRule type="cellIs" dxfId="1620" priority="1548" operator="equal">
      <formula>"NA"</formula>
    </cfRule>
  </conditionalFormatting>
  <conditionalFormatting sqref="B101:D102">
    <cfRule type="cellIs" dxfId="1619" priority="1589" operator="equal">
      <formula>"NA"</formula>
    </cfRule>
    <cfRule type="cellIs" dxfId="1618" priority="1590" operator="equal">
      <formula>"NA"</formula>
    </cfRule>
  </conditionalFormatting>
  <conditionalFormatting sqref="E110:F111">
    <cfRule type="cellIs" dxfId="1617" priority="1563" operator="equal">
      <formula>"NA"</formula>
    </cfRule>
    <cfRule type="cellIs" dxfId="1616" priority="1564" operator="equal">
      <formula>"NA"</formula>
    </cfRule>
  </conditionalFormatting>
  <conditionalFormatting sqref="E110:F111">
    <cfRule type="cellIs" dxfId="1615" priority="1561" operator="equal">
      <formula>"NA"</formula>
    </cfRule>
    <cfRule type="cellIs" dxfId="1614" priority="1562" operator="equal">
      <formula>"NA"</formula>
    </cfRule>
  </conditionalFormatting>
  <conditionalFormatting sqref="E110:F111">
    <cfRule type="cellIs" dxfId="1613" priority="1559" operator="equal">
      <formula>"NA"</formula>
    </cfRule>
    <cfRule type="cellIs" dxfId="1612" priority="1560" operator="equal">
      <formula>"NA"</formula>
    </cfRule>
  </conditionalFormatting>
  <conditionalFormatting sqref="B110:D111">
    <cfRule type="cellIs" dxfId="1611" priority="1551" operator="equal">
      <formula>"NA"</formula>
    </cfRule>
    <cfRule type="cellIs" dxfId="1610" priority="1552" operator="equal">
      <formula>"NA"</formula>
    </cfRule>
  </conditionalFormatting>
  <conditionalFormatting sqref="B110:D111">
    <cfRule type="cellIs" dxfId="1609" priority="1549" operator="equal">
      <formula>"NA"</formula>
    </cfRule>
    <cfRule type="cellIs" dxfId="1608" priority="1550" operator="equal">
      <formula>"NA"</formula>
    </cfRule>
  </conditionalFormatting>
  <conditionalFormatting sqref="E119:F120">
    <cfRule type="cellIs" dxfId="1607" priority="1521" operator="equal">
      <formula>"NA"</formula>
    </cfRule>
    <cfRule type="cellIs" dxfId="1606" priority="1522" operator="equal">
      <formula>"NA"</formula>
    </cfRule>
  </conditionalFormatting>
  <conditionalFormatting sqref="E119:F120">
    <cfRule type="cellIs" dxfId="1605" priority="1517" operator="equal">
      <formula>"NA"</formula>
    </cfRule>
    <cfRule type="cellIs" dxfId="1604" priority="1518" operator="equal">
      <formula>"NA"</formula>
    </cfRule>
  </conditionalFormatting>
  <conditionalFormatting sqref="E119:F120">
    <cfRule type="cellIs" dxfId="1603" priority="1519" operator="equal">
      <formula>"NA"</formula>
    </cfRule>
    <cfRule type="cellIs" dxfId="1602" priority="1520" operator="equal">
      <formula>"NA"</formula>
    </cfRule>
  </conditionalFormatting>
  <conditionalFormatting sqref="B119:D120">
    <cfRule type="cellIs" dxfId="1601" priority="1505" operator="equal">
      <formula>"NA"</formula>
    </cfRule>
    <cfRule type="cellIs" dxfId="1600" priority="1506" operator="equal">
      <formula>"NA"</formula>
    </cfRule>
  </conditionalFormatting>
  <conditionalFormatting sqref="B119:D120">
    <cfRule type="cellIs" dxfId="1599" priority="1509" operator="equal">
      <formula>"NA"</formula>
    </cfRule>
    <cfRule type="cellIs" dxfId="1598" priority="1510" operator="equal">
      <formula>"NA"</formula>
    </cfRule>
  </conditionalFormatting>
  <conditionalFormatting sqref="B119:D120">
    <cfRule type="cellIs" dxfId="1597" priority="1507" operator="equal">
      <formula>"NA"</formula>
    </cfRule>
    <cfRule type="cellIs" dxfId="1596" priority="1508" operator="equal">
      <formula>"NA"</formula>
    </cfRule>
  </conditionalFormatting>
  <conditionalFormatting sqref="E128:F129">
    <cfRule type="cellIs" dxfId="1595" priority="1479" operator="equal">
      <formula>"NA"</formula>
    </cfRule>
    <cfRule type="cellIs" dxfId="1594" priority="1480" operator="equal">
      <formula>"NA"</formula>
    </cfRule>
  </conditionalFormatting>
  <conditionalFormatting sqref="E128:F129">
    <cfRule type="cellIs" dxfId="1593" priority="1477" operator="equal">
      <formula>"NA"</formula>
    </cfRule>
    <cfRule type="cellIs" dxfId="1592" priority="1478" operator="equal">
      <formula>"NA"</formula>
    </cfRule>
  </conditionalFormatting>
  <conditionalFormatting sqref="E128:F129">
    <cfRule type="cellIs" dxfId="1591" priority="1475" operator="equal">
      <formula>"NA"</formula>
    </cfRule>
    <cfRule type="cellIs" dxfId="1590" priority="1476" operator="equal">
      <formula>"NA"</formula>
    </cfRule>
  </conditionalFormatting>
  <conditionalFormatting sqref="B128:D129">
    <cfRule type="cellIs" dxfId="1589" priority="1467" operator="equal">
      <formula>"NA"</formula>
    </cfRule>
    <cfRule type="cellIs" dxfId="1588" priority="1468" operator="equal">
      <formula>"NA"</formula>
    </cfRule>
  </conditionalFormatting>
  <conditionalFormatting sqref="B128:D129">
    <cfRule type="cellIs" dxfId="1587" priority="1465" operator="equal">
      <formula>"NA"</formula>
    </cfRule>
    <cfRule type="cellIs" dxfId="1586" priority="1466" operator="equal">
      <formula>"NA"</formula>
    </cfRule>
  </conditionalFormatting>
  <conditionalFormatting sqref="B128:D129">
    <cfRule type="cellIs" dxfId="1585" priority="1463" operator="equal">
      <formula>"NA"</formula>
    </cfRule>
    <cfRule type="cellIs" dxfId="1584" priority="1464" operator="equal">
      <formula>"NA"</formula>
    </cfRule>
  </conditionalFormatting>
  <conditionalFormatting sqref="B146:D147">
    <cfRule type="cellIs" dxfId="1583" priority="1379" operator="equal">
      <formula>"NA"</formula>
    </cfRule>
    <cfRule type="cellIs" dxfId="1582" priority="1380" operator="equal">
      <formula>"NA"</formula>
    </cfRule>
  </conditionalFormatting>
  <conditionalFormatting sqref="B146:D147">
    <cfRule type="cellIs" dxfId="1581" priority="1383" operator="equal">
      <formula>"NA"</formula>
    </cfRule>
    <cfRule type="cellIs" dxfId="1580" priority="1384" operator="equal">
      <formula>"NA"</formula>
    </cfRule>
  </conditionalFormatting>
  <conditionalFormatting sqref="B146:D147">
    <cfRule type="cellIs" dxfId="1579" priority="1381" operator="equal">
      <formula>"NA"</formula>
    </cfRule>
    <cfRule type="cellIs" dxfId="1578" priority="1382" operator="equal">
      <formula>"NA"</formula>
    </cfRule>
  </conditionalFormatting>
  <conditionalFormatting sqref="E137:F138">
    <cfRule type="cellIs" dxfId="1577" priority="1433" operator="equal">
      <formula>"NA"</formula>
    </cfRule>
    <cfRule type="cellIs" dxfId="1576" priority="1434" operator="equal">
      <formula>"NA"</formula>
    </cfRule>
  </conditionalFormatting>
  <conditionalFormatting sqref="E137:F138">
    <cfRule type="cellIs" dxfId="1575" priority="1437" operator="equal">
      <formula>"NA"</formula>
    </cfRule>
    <cfRule type="cellIs" dxfId="1574" priority="1438" operator="equal">
      <formula>"NA"</formula>
    </cfRule>
  </conditionalFormatting>
  <conditionalFormatting sqref="E137:F138">
    <cfRule type="cellIs" dxfId="1573" priority="1435" operator="equal">
      <formula>"NA"</formula>
    </cfRule>
    <cfRule type="cellIs" dxfId="1572" priority="1436" operator="equal">
      <formula>"NA"</formula>
    </cfRule>
  </conditionalFormatting>
  <conditionalFormatting sqref="B137:D138">
    <cfRule type="cellIs" dxfId="1571" priority="1425" operator="equal">
      <formula>"NA"</formula>
    </cfRule>
    <cfRule type="cellIs" dxfId="1570" priority="1426" operator="equal">
      <formula>"NA"</formula>
    </cfRule>
  </conditionalFormatting>
  <conditionalFormatting sqref="B137:D138">
    <cfRule type="cellIs" dxfId="1569" priority="1423" operator="equal">
      <formula>"NA"</formula>
    </cfRule>
    <cfRule type="cellIs" dxfId="1568" priority="1424" operator="equal">
      <formula>"NA"</formula>
    </cfRule>
  </conditionalFormatting>
  <conditionalFormatting sqref="B137:D138">
    <cfRule type="cellIs" dxfId="1567" priority="1421" operator="equal">
      <formula>"NA"</formula>
    </cfRule>
    <cfRule type="cellIs" dxfId="1566" priority="1422" operator="equal">
      <formula>"NA"</formula>
    </cfRule>
  </conditionalFormatting>
  <conditionalFormatting sqref="E155:F156">
    <cfRule type="cellIs" dxfId="1565" priority="1349" operator="equal">
      <formula>"NA"</formula>
    </cfRule>
    <cfRule type="cellIs" dxfId="1564" priority="1350" operator="equal">
      <formula>"NA"</formula>
    </cfRule>
  </conditionalFormatting>
  <conditionalFormatting sqref="E155:F156">
    <cfRule type="cellIs" dxfId="1563" priority="1353" operator="equal">
      <formula>"NA"</formula>
    </cfRule>
    <cfRule type="cellIs" dxfId="1562" priority="1354" operator="equal">
      <formula>"NA"</formula>
    </cfRule>
  </conditionalFormatting>
  <conditionalFormatting sqref="E155:F156">
    <cfRule type="cellIs" dxfId="1561" priority="1351" operator="equal">
      <formula>"NA"</formula>
    </cfRule>
    <cfRule type="cellIs" dxfId="1560" priority="1352" operator="equal">
      <formula>"NA"</formula>
    </cfRule>
  </conditionalFormatting>
  <conditionalFormatting sqref="E146:F147">
    <cfRule type="cellIs" dxfId="1559" priority="1395" operator="equal">
      <formula>"NA"</formula>
    </cfRule>
    <cfRule type="cellIs" dxfId="1558" priority="1396" operator="equal">
      <formula>"NA"</formula>
    </cfRule>
  </conditionalFormatting>
  <conditionalFormatting sqref="E146:F147">
    <cfRule type="cellIs" dxfId="1557" priority="1393" operator="equal">
      <formula>"NA"</formula>
    </cfRule>
    <cfRule type="cellIs" dxfId="1556" priority="1394" operator="equal">
      <formula>"NA"</formula>
    </cfRule>
  </conditionalFormatting>
  <conditionalFormatting sqref="E146:F147">
    <cfRule type="cellIs" dxfId="1555" priority="1391" operator="equal">
      <formula>"NA"</formula>
    </cfRule>
    <cfRule type="cellIs" dxfId="1554" priority="1392" operator="equal">
      <formula>"NA"</formula>
    </cfRule>
  </conditionalFormatting>
  <conditionalFormatting sqref="B155:D156">
    <cfRule type="cellIs" dxfId="1553" priority="1341" operator="equal">
      <formula>"NA"</formula>
    </cfRule>
    <cfRule type="cellIs" dxfId="1552" priority="1342" operator="equal">
      <formula>"NA"</formula>
    </cfRule>
  </conditionalFormatting>
  <conditionalFormatting sqref="B155:D156">
    <cfRule type="cellIs" dxfId="1551" priority="1339" operator="equal">
      <formula>"NA"</formula>
    </cfRule>
    <cfRule type="cellIs" dxfId="1550" priority="1340" operator="equal">
      <formula>"NA"</formula>
    </cfRule>
  </conditionalFormatting>
  <conditionalFormatting sqref="B155:D156">
    <cfRule type="cellIs" dxfId="1549" priority="1337" operator="equal">
      <formula>"NA"</formula>
    </cfRule>
    <cfRule type="cellIs" dxfId="1548" priority="1338" operator="equal">
      <formula>"NA"</formula>
    </cfRule>
  </conditionalFormatting>
  <conditionalFormatting sqref="A83:A84">
    <cfRule type="cellIs" dxfId="1547" priority="1227" operator="equal">
      <formula>"NA"</formula>
    </cfRule>
    <cfRule type="cellIs" dxfId="1546" priority="1228" operator="equal">
      <formula>"NA"</formula>
    </cfRule>
  </conditionalFormatting>
  <conditionalFormatting sqref="A83:A84">
    <cfRule type="cellIs" dxfId="1545" priority="1225" operator="equal">
      <formula>"NA"</formula>
    </cfRule>
    <cfRule type="cellIs" dxfId="1544" priority="1226" operator="equal">
      <formula>"NA"</formula>
    </cfRule>
  </conditionalFormatting>
  <conditionalFormatting sqref="A83:A84">
    <cfRule type="cellIs" dxfId="1543" priority="1223" operator="equal">
      <formula>"NA"</formula>
    </cfRule>
    <cfRule type="cellIs" dxfId="1542" priority="1224" operator="equal">
      <formula>"NA"</formula>
    </cfRule>
  </conditionalFormatting>
  <conditionalFormatting sqref="F297">
    <cfRule type="cellIs" dxfId="1541" priority="933" operator="equal">
      <formula>"NA"</formula>
    </cfRule>
    <cfRule type="cellIs" dxfId="1540" priority="934" operator="equal">
      <formula>"NA"</formula>
    </cfRule>
  </conditionalFormatting>
  <conditionalFormatting sqref="E297">
    <cfRule type="cellIs" dxfId="1539" priority="943" operator="equal">
      <formula>"NA"</formula>
    </cfRule>
    <cfRule type="cellIs" dxfId="1538" priority="944" operator="equal">
      <formula>"NA"</formula>
    </cfRule>
  </conditionalFormatting>
  <conditionalFormatting sqref="E297">
    <cfRule type="cellIs" dxfId="1537" priority="941" operator="equal">
      <formula>"NA"</formula>
    </cfRule>
    <cfRule type="cellIs" dxfId="1536" priority="942" operator="equal">
      <formula>"NA"</formula>
    </cfRule>
  </conditionalFormatting>
  <conditionalFormatting sqref="E297">
    <cfRule type="cellIs" dxfId="1535" priority="939" operator="equal">
      <formula>"NA"</formula>
    </cfRule>
    <cfRule type="cellIs" dxfId="1534" priority="940" operator="equal">
      <formula>"NA"</formula>
    </cfRule>
  </conditionalFormatting>
  <conditionalFormatting sqref="F297">
    <cfRule type="cellIs" dxfId="1533" priority="937" operator="equal">
      <formula>"NA"</formula>
    </cfRule>
    <cfRule type="cellIs" dxfId="1532" priority="938" operator="equal">
      <formula>"NA"</formula>
    </cfRule>
  </conditionalFormatting>
  <conditionalFormatting sqref="F297">
    <cfRule type="cellIs" dxfId="1531" priority="935" operator="equal">
      <formula>"NA"</formula>
    </cfRule>
    <cfRule type="cellIs" dxfId="1530" priority="936" operator="equal">
      <formula>"NA"</formula>
    </cfRule>
  </conditionalFormatting>
  <conditionalFormatting sqref="E357:F357">
    <cfRule type="cellIs" dxfId="1529" priority="901" operator="equal">
      <formula>"NA"</formula>
    </cfRule>
    <cfRule type="cellIs" dxfId="1528" priority="902" operator="equal">
      <formula>"NA"</formula>
    </cfRule>
  </conditionalFormatting>
  <conditionalFormatting sqref="E11:E25">
    <cfRule type="cellIs" dxfId="1527" priority="891" operator="equal">
      <formula>"NA"</formula>
    </cfRule>
    <cfRule type="cellIs" dxfId="1526" priority="892" operator="equal">
      <formula>"NA"</formula>
    </cfRule>
  </conditionalFormatting>
  <conditionalFormatting sqref="E11:E25">
    <cfRule type="cellIs" dxfId="1525" priority="889" operator="equal">
      <formula>"NA"</formula>
    </cfRule>
    <cfRule type="cellIs" dxfId="1524" priority="890" operator="equal">
      <formula>"NA"</formula>
    </cfRule>
  </conditionalFormatting>
  <conditionalFormatting sqref="E11:E25">
    <cfRule type="cellIs" dxfId="1523" priority="887" operator="equal">
      <formula>"NA"</formula>
    </cfRule>
    <cfRule type="cellIs" dxfId="1522" priority="888" operator="equal">
      <formula>"NA"</formula>
    </cfRule>
  </conditionalFormatting>
  <conditionalFormatting sqref="E26:F27">
    <cfRule type="cellIs" dxfId="1521" priority="879" operator="equal">
      <formula>"NA"</formula>
    </cfRule>
    <cfRule type="cellIs" dxfId="1520" priority="880" operator="equal">
      <formula>"NA"</formula>
    </cfRule>
  </conditionalFormatting>
  <conditionalFormatting sqref="E26:F27">
    <cfRule type="cellIs" dxfId="1519" priority="877" operator="equal">
      <formula>"NA"</formula>
    </cfRule>
    <cfRule type="cellIs" dxfId="1518" priority="878" operator="equal">
      <formula>"NA"</formula>
    </cfRule>
  </conditionalFormatting>
  <conditionalFormatting sqref="E26:F27">
    <cfRule type="cellIs" dxfId="1517" priority="875" operator="equal">
      <formula>"NA"</formula>
    </cfRule>
    <cfRule type="cellIs" dxfId="1516" priority="876" operator="equal">
      <formula>"NA"</formula>
    </cfRule>
  </conditionalFormatting>
  <conditionalFormatting sqref="A26:D27 A28">
    <cfRule type="cellIs" dxfId="1515" priority="867" operator="equal">
      <formula>"NA"</formula>
    </cfRule>
    <cfRule type="cellIs" dxfId="1514" priority="868" operator="equal">
      <formula>"NA"</formula>
    </cfRule>
  </conditionalFormatting>
  <conditionalFormatting sqref="A26:D27 A28">
    <cfRule type="cellIs" dxfId="1513" priority="865" operator="equal">
      <formula>"NA"</formula>
    </cfRule>
    <cfRule type="cellIs" dxfId="1512" priority="866" operator="equal">
      <formula>"NA"</formula>
    </cfRule>
  </conditionalFormatting>
  <conditionalFormatting sqref="A26:D27 A28">
    <cfRule type="cellIs" dxfId="1511" priority="863" operator="equal">
      <formula>"NA"</formula>
    </cfRule>
    <cfRule type="cellIs" dxfId="1510" priority="864" operator="equal">
      <formula>"NA"</formula>
    </cfRule>
  </conditionalFormatting>
  <conditionalFormatting sqref="E56:F57">
    <cfRule type="cellIs" dxfId="1509" priority="849" operator="equal">
      <formula>"NA"</formula>
    </cfRule>
    <cfRule type="cellIs" dxfId="1508" priority="850" operator="equal">
      <formula>"NA"</formula>
    </cfRule>
  </conditionalFormatting>
  <conditionalFormatting sqref="E56:F57">
    <cfRule type="cellIs" dxfId="1507" priority="847" operator="equal">
      <formula>"NA"</formula>
    </cfRule>
    <cfRule type="cellIs" dxfId="1506" priority="848" operator="equal">
      <formula>"NA"</formula>
    </cfRule>
  </conditionalFormatting>
  <conditionalFormatting sqref="E56:F57">
    <cfRule type="cellIs" dxfId="1505" priority="845" operator="equal">
      <formula>"NA"</formula>
    </cfRule>
    <cfRule type="cellIs" dxfId="1504" priority="846" operator="equal">
      <formula>"NA"</formula>
    </cfRule>
  </conditionalFormatting>
  <conditionalFormatting sqref="A56:D57">
    <cfRule type="cellIs" dxfId="1503" priority="837" operator="equal">
      <formula>"NA"</formula>
    </cfRule>
    <cfRule type="cellIs" dxfId="1502" priority="838" operator="equal">
      <formula>"NA"</formula>
    </cfRule>
  </conditionalFormatting>
  <conditionalFormatting sqref="A56:D57">
    <cfRule type="cellIs" dxfId="1501" priority="835" operator="equal">
      <formula>"NA"</formula>
    </cfRule>
    <cfRule type="cellIs" dxfId="1500" priority="836" operator="equal">
      <formula>"NA"</formula>
    </cfRule>
  </conditionalFormatting>
  <conditionalFormatting sqref="A56:D57">
    <cfRule type="cellIs" dxfId="1499" priority="833" operator="equal">
      <formula>"NA"</formula>
    </cfRule>
    <cfRule type="cellIs" dxfId="1498" priority="834" operator="equal">
      <formula>"NA"</formula>
    </cfRule>
  </conditionalFormatting>
  <conditionalFormatting sqref="A92:A93">
    <cfRule type="cellIs" dxfId="1497" priority="831" operator="equal">
      <formula>"NA"</formula>
    </cfRule>
    <cfRule type="cellIs" dxfId="1496" priority="832" operator="equal">
      <formula>"NA"</formula>
    </cfRule>
  </conditionalFormatting>
  <conditionalFormatting sqref="A92:A93">
    <cfRule type="cellIs" dxfId="1495" priority="829" operator="equal">
      <formula>"NA"</formula>
    </cfRule>
    <cfRule type="cellIs" dxfId="1494" priority="830" operator="equal">
      <formula>"NA"</formula>
    </cfRule>
  </conditionalFormatting>
  <conditionalFormatting sqref="A92:A93">
    <cfRule type="cellIs" dxfId="1493" priority="827" operator="equal">
      <formula>"NA"</formula>
    </cfRule>
    <cfRule type="cellIs" dxfId="1492" priority="828" operator="equal">
      <formula>"NA"</formula>
    </cfRule>
  </conditionalFormatting>
  <conditionalFormatting sqref="A101:A102">
    <cfRule type="cellIs" dxfId="1491" priority="825" operator="equal">
      <formula>"NA"</formula>
    </cfRule>
    <cfRule type="cellIs" dxfId="1490" priority="826" operator="equal">
      <formula>"NA"</formula>
    </cfRule>
  </conditionalFormatting>
  <conditionalFormatting sqref="A101:A102">
    <cfRule type="cellIs" dxfId="1489" priority="823" operator="equal">
      <formula>"NA"</formula>
    </cfRule>
    <cfRule type="cellIs" dxfId="1488" priority="824" operator="equal">
      <formula>"NA"</formula>
    </cfRule>
  </conditionalFormatting>
  <conditionalFormatting sqref="A101:A102">
    <cfRule type="cellIs" dxfId="1487" priority="821" operator="equal">
      <formula>"NA"</formula>
    </cfRule>
    <cfRule type="cellIs" dxfId="1486" priority="822" operator="equal">
      <formula>"NA"</formula>
    </cfRule>
  </conditionalFormatting>
  <conditionalFormatting sqref="A110:A111">
    <cfRule type="cellIs" dxfId="1485" priority="819" operator="equal">
      <formula>"NA"</formula>
    </cfRule>
    <cfRule type="cellIs" dxfId="1484" priority="820" operator="equal">
      <formula>"NA"</formula>
    </cfRule>
  </conditionalFormatting>
  <conditionalFormatting sqref="A110:A111">
    <cfRule type="cellIs" dxfId="1483" priority="817" operator="equal">
      <formula>"NA"</formula>
    </cfRule>
    <cfRule type="cellIs" dxfId="1482" priority="818" operator="equal">
      <formula>"NA"</formula>
    </cfRule>
  </conditionalFormatting>
  <conditionalFormatting sqref="A110:A111">
    <cfRule type="cellIs" dxfId="1481" priority="815" operator="equal">
      <formula>"NA"</formula>
    </cfRule>
    <cfRule type="cellIs" dxfId="1480" priority="816" operator="equal">
      <formula>"NA"</formula>
    </cfRule>
  </conditionalFormatting>
  <conditionalFormatting sqref="A119:A120">
    <cfRule type="cellIs" dxfId="1479" priority="813" operator="equal">
      <formula>"NA"</formula>
    </cfRule>
    <cfRule type="cellIs" dxfId="1478" priority="814" operator="equal">
      <formula>"NA"</formula>
    </cfRule>
  </conditionalFormatting>
  <conditionalFormatting sqref="A119:A120">
    <cfRule type="cellIs" dxfId="1477" priority="811" operator="equal">
      <formula>"NA"</formula>
    </cfRule>
    <cfRule type="cellIs" dxfId="1476" priority="812" operator="equal">
      <formula>"NA"</formula>
    </cfRule>
  </conditionalFormatting>
  <conditionalFormatting sqref="A119:A120">
    <cfRule type="cellIs" dxfId="1475" priority="809" operator="equal">
      <formula>"NA"</formula>
    </cfRule>
    <cfRule type="cellIs" dxfId="1474" priority="810" operator="equal">
      <formula>"NA"</formula>
    </cfRule>
  </conditionalFormatting>
  <conditionalFormatting sqref="A128:A129">
    <cfRule type="cellIs" dxfId="1473" priority="807" operator="equal">
      <formula>"NA"</formula>
    </cfRule>
    <cfRule type="cellIs" dxfId="1472" priority="808" operator="equal">
      <formula>"NA"</formula>
    </cfRule>
  </conditionalFormatting>
  <conditionalFormatting sqref="A128:A129">
    <cfRule type="cellIs" dxfId="1471" priority="805" operator="equal">
      <formula>"NA"</formula>
    </cfRule>
    <cfRule type="cellIs" dxfId="1470" priority="806" operator="equal">
      <formula>"NA"</formula>
    </cfRule>
  </conditionalFormatting>
  <conditionalFormatting sqref="A128:A129">
    <cfRule type="cellIs" dxfId="1469" priority="803" operator="equal">
      <formula>"NA"</formula>
    </cfRule>
    <cfRule type="cellIs" dxfId="1468" priority="804" operator="equal">
      <formula>"NA"</formula>
    </cfRule>
  </conditionalFormatting>
  <conditionalFormatting sqref="A137:A138">
    <cfRule type="cellIs" dxfId="1467" priority="801" operator="equal">
      <formula>"NA"</formula>
    </cfRule>
    <cfRule type="cellIs" dxfId="1466" priority="802" operator="equal">
      <formula>"NA"</formula>
    </cfRule>
  </conditionalFormatting>
  <conditionalFormatting sqref="A137:A138">
    <cfRule type="cellIs" dxfId="1465" priority="799" operator="equal">
      <formula>"NA"</formula>
    </cfRule>
    <cfRule type="cellIs" dxfId="1464" priority="800" operator="equal">
      <formula>"NA"</formula>
    </cfRule>
  </conditionalFormatting>
  <conditionalFormatting sqref="A137:A138">
    <cfRule type="cellIs" dxfId="1463" priority="797" operator="equal">
      <formula>"NA"</formula>
    </cfRule>
    <cfRule type="cellIs" dxfId="1462" priority="798" operator="equal">
      <formula>"NA"</formula>
    </cfRule>
  </conditionalFormatting>
  <conditionalFormatting sqref="A146:A147">
    <cfRule type="cellIs" dxfId="1461" priority="795" operator="equal">
      <formula>"NA"</formula>
    </cfRule>
    <cfRule type="cellIs" dxfId="1460" priority="796" operator="equal">
      <formula>"NA"</formula>
    </cfRule>
  </conditionalFormatting>
  <conditionalFormatting sqref="A146:A147">
    <cfRule type="cellIs" dxfId="1459" priority="793" operator="equal">
      <formula>"NA"</formula>
    </cfRule>
    <cfRule type="cellIs" dxfId="1458" priority="794" operator="equal">
      <formula>"NA"</formula>
    </cfRule>
  </conditionalFormatting>
  <conditionalFormatting sqref="A146:A147">
    <cfRule type="cellIs" dxfId="1457" priority="791" operator="equal">
      <formula>"NA"</formula>
    </cfRule>
    <cfRule type="cellIs" dxfId="1456" priority="792" operator="equal">
      <formula>"NA"</formula>
    </cfRule>
  </conditionalFormatting>
  <conditionalFormatting sqref="A155:A156">
    <cfRule type="cellIs" dxfId="1455" priority="789" operator="equal">
      <formula>"NA"</formula>
    </cfRule>
    <cfRule type="cellIs" dxfId="1454" priority="790" operator="equal">
      <formula>"NA"</formula>
    </cfRule>
  </conditionalFormatting>
  <conditionalFormatting sqref="A155:A156">
    <cfRule type="cellIs" dxfId="1453" priority="787" operator="equal">
      <formula>"NA"</formula>
    </cfRule>
    <cfRule type="cellIs" dxfId="1452" priority="788" operator="equal">
      <formula>"NA"</formula>
    </cfRule>
  </conditionalFormatting>
  <conditionalFormatting sqref="A155:A156">
    <cfRule type="cellIs" dxfId="1451" priority="785" operator="equal">
      <formula>"NA"</formula>
    </cfRule>
    <cfRule type="cellIs" dxfId="1450" priority="786" operator="equal">
      <formula>"NA"</formula>
    </cfRule>
  </conditionalFormatting>
  <conditionalFormatting sqref="F11:F25">
    <cfRule type="cellIs" dxfId="1449" priority="783" operator="equal">
      <formula>"NA"</formula>
    </cfRule>
    <cfRule type="cellIs" dxfId="1448" priority="784" operator="equal">
      <formula>"NA"</formula>
    </cfRule>
  </conditionalFormatting>
  <conditionalFormatting sqref="F11:F25">
    <cfRule type="cellIs" dxfId="1447" priority="781" operator="equal">
      <formula>"NA"</formula>
    </cfRule>
    <cfRule type="cellIs" dxfId="1446" priority="782" operator="equal">
      <formula>"NA"</formula>
    </cfRule>
  </conditionalFormatting>
  <conditionalFormatting sqref="F11:F25">
    <cfRule type="cellIs" dxfId="1445" priority="779" operator="equal">
      <formula>"NA"</formula>
    </cfRule>
    <cfRule type="cellIs" dxfId="1444" priority="780" operator="equal">
      <formula>"NA"</formula>
    </cfRule>
  </conditionalFormatting>
  <conditionalFormatting sqref="E31:E55">
    <cfRule type="cellIs" dxfId="1443" priority="777" operator="equal">
      <formula>"NA"</formula>
    </cfRule>
    <cfRule type="cellIs" dxfId="1442" priority="778" operator="equal">
      <formula>"NA"</formula>
    </cfRule>
  </conditionalFormatting>
  <conditionalFormatting sqref="E31:E55">
    <cfRule type="cellIs" dxfId="1441" priority="775" operator="equal">
      <formula>"NA"</formula>
    </cfRule>
    <cfRule type="cellIs" dxfId="1440" priority="776" operator="equal">
      <formula>"NA"</formula>
    </cfRule>
  </conditionalFormatting>
  <conditionalFormatting sqref="E31:E55">
    <cfRule type="cellIs" dxfId="1439" priority="773" operator="equal">
      <formula>"NA"</formula>
    </cfRule>
    <cfRule type="cellIs" dxfId="1438" priority="774" operator="equal">
      <formula>"NA"</formula>
    </cfRule>
  </conditionalFormatting>
  <conditionalFormatting sqref="E159:E160">
    <cfRule type="cellIs" dxfId="1437" priority="765" operator="equal">
      <formula>"NA"</formula>
    </cfRule>
    <cfRule type="cellIs" dxfId="1436" priority="766" operator="equal">
      <formula>"NA"</formula>
    </cfRule>
  </conditionalFormatting>
  <conditionalFormatting sqref="E159:E160">
    <cfRule type="cellIs" dxfId="1435" priority="763" operator="equal">
      <formula>"NA"</formula>
    </cfRule>
    <cfRule type="cellIs" dxfId="1434" priority="764" operator="equal">
      <formula>"NA"</formula>
    </cfRule>
  </conditionalFormatting>
  <conditionalFormatting sqref="E159:E160">
    <cfRule type="cellIs" dxfId="1433" priority="761" operator="equal">
      <formula>"NA"</formula>
    </cfRule>
    <cfRule type="cellIs" dxfId="1432" priority="762" operator="equal">
      <formula>"NA"</formula>
    </cfRule>
  </conditionalFormatting>
  <conditionalFormatting sqref="E161">
    <cfRule type="cellIs" dxfId="1431" priority="737" operator="equal">
      <formula>"NA"</formula>
    </cfRule>
    <cfRule type="cellIs" dxfId="1430" priority="738" operator="equal">
      <formula>"NA"</formula>
    </cfRule>
  </conditionalFormatting>
  <conditionalFormatting sqref="F161">
    <cfRule type="cellIs" dxfId="1429" priority="733" operator="equal">
      <formula>"NA"</formula>
    </cfRule>
    <cfRule type="cellIs" dxfId="1428" priority="734" operator="equal">
      <formula>"NA"</formula>
    </cfRule>
  </conditionalFormatting>
  <conditionalFormatting sqref="F161">
    <cfRule type="cellIs" dxfId="1427" priority="735" operator="equal">
      <formula>"NA"</formula>
    </cfRule>
    <cfRule type="cellIs" dxfId="1426" priority="736" operator="equal">
      <formula>"NA"</formula>
    </cfRule>
  </conditionalFormatting>
  <conditionalFormatting sqref="F161">
    <cfRule type="cellIs" dxfId="1425" priority="731" operator="equal">
      <formula>"NA"</formula>
    </cfRule>
    <cfRule type="cellIs" dxfId="1424" priority="732" operator="equal">
      <formula>"NA"</formula>
    </cfRule>
  </conditionalFormatting>
  <conditionalFormatting sqref="E166:E167">
    <cfRule type="cellIs" dxfId="1423" priority="729" operator="equal">
      <formula>"NA"</formula>
    </cfRule>
    <cfRule type="cellIs" dxfId="1422" priority="730" operator="equal">
      <formula>"NA"</formula>
    </cfRule>
  </conditionalFormatting>
  <conditionalFormatting sqref="E166:E167">
    <cfRule type="cellIs" dxfId="1421" priority="727" operator="equal">
      <formula>"NA"</formula>
    </cfRule>
    <cfRule type="cellIs" dxfId="1420" priority="728" operator="equal">
      <formula>"NA"</formula>
    </cfRule>
  </conditionalFormatting>
  <conditionalFormatting sqref="E166:E167">
    <cfRule type="cellIs" dxfId="1419" priority="725" operator="equal">
      <formula>"NA"</formula>
    </cfRule>
    <cfRule type="cellIs" dxfId="1418" priority="726" operator="equal">
      <formula>"NA"</formula>
    </cfRule>
  </conditionalFormatting>
  <conditionalFormatting sqref="F166:F167">
    <cfRule type="cellIs" dxfId="1417" priority="723" operator="equal">
      <formula>"NA"</formula>
    </cfRule>
    <cfRule type="cellIs" dxfId="1416" priority="724" operator="equal">
      <formula>"NA"</formula>
    </cfRule>
  </conditionalFormatting>
  <conditionalFormatting sqref="F166:F167">
    <cfRule type="cellIs" dxfId="1415" priority="721" operator="equal">
      <formula>"NA"</formula>
    </cfRule>
    <cfRule type="cellIs" dxfId="1414" priority="722" operator="equal">
      <formula>"NA"</formula>
    </cfRule>
  </conditionalFormatting>
  <conditionalFormatting sqref="F159:F160">
    <cfRule type="cellIs" dxfId="1413" priority="759" operator="equal">
      <formula>"NA"</formula>
    </cfRule>
    <cfRule type="cellIs" dxfId="1412" priority="760" operator="equal">
      <formula>"NA"</formula>
    </cfRule>
  </conditionalFormatting>
  <conditionalFormatting sqref="F159:F160">
    <cfRule type="cellIs" dxfId="1411" priority="757" operator="equal">
      <formula>"NA"</formula>
    </cfRule>
    <cfRule type="cellIs" dxfId="1410" priority="758" operator="equal">
      <formula>"NA"</formula>
    </cfRule>
  </conditionalFormatting>
  <conditionalFormatting sqref="B169:D170">
    <cfRule type="cellIs" dxfId="1409" priority="707" operator="equal">
      <formula>"NA"</formula>
    </cfRule>
    <cfRule type="cellIs" dxfId="1408" priority="708" operator="equal">
      <formula>"NA"</formula>
    </cfRule>
  </conditionalFormatting>
  <conditionalFormatting sqref="B169:D170">
    <cfRule type="cellIs" dxfId="1407" priority="711" operator="equal">
      <formula>"NA"</formula>
    </cfRule>
    <cfRule type="cellIs" dxfId="1406" priority="712" operator="equal">
      <formula>"NA"</formula>
    </cfRule>
  </conditionalFormatting>
  <conditionalFormatting sqref="B169:D170">
    <cfRule type="cellIs" dxfId="1405" priority="709" operator="equal">
      <formula>"NA"</formula>
    </cfRule>
    <cfRule type="cellIs" dxfId="1404" priority="710" operator="equal">
      <formula>"NA"</formula>
    </cfRule>
  </conditionalFormatting>
  <conditionalFormatting sqref="E168">
    <cfRule type="cellIs" dxfId="1403" priority="705" operator="equal">
      <formula>"NA"</formula>
    </cfRule>
    <cfRule type="cellIs" dxfId="1402" priority="706" operator="equal">
      <formula>"NA"</formula>
    </cfRule>
  </conditionalFormatting>
  <conditionalFormatting sqref="E168">
    <cfRule type="cellIs" dxfId="1401" priority="703" operator="equal">
      <formula>"NA"</formula>
    </cfRule>
    <cfRule type="cellIs" dxfId="1400" priority="704" operator="equal">
      <formula>"NA"</formula>
    </cfRule>
  </conditionalFormatting>
  <conditionalFormatting sqref="F159:F160">
    <cfRule type="cellIs" dxfId="1399" priority="755" operator="equal">
      <formula>"NA"</formula>
    </cfRule>
    <cfRule type="cellIs" dxfId="1398" priority="756" operator="equal">
      <formula>"NA"</formula>
    </cfRule>
  </conditionalFormatting>
  <conditionalFormatting sqref="E162:F163">
    <cfRule type="cellIs" dxfId="1397" priority="749" operator="equal">
      <formula>"NA"</formula>
    </cfRule>
    <cfRule type="cellIs" dxfId="1396" priority="750" operator="equal">
      <formula>"NA"</formula>
    </cfRule>
  </conditionalFormatting>
  <conditionalFormatting sqref="E162:F163">
    <cfRule type="cellIs" dxfId="1395" priority="753" operator="equal">
      <formula>"NA"</formula>
    </cfRule>
    <cfRule type="cellIs" dxfId="1394" priority="754" operator="equal">
      <formula>"NA"</formula>
    </cfRule>
  </conditionalFormatting>
  <conditionalFormatting sqref="E162:F163">
    <cfRule type="cellIs" dxfId="1393" priority="751" operator="equal">
      <formula>"NA"</formula>
    </cfRule>
    <cfRule type="cellIs" dxfId="1392" priority="752" operator="equal">
      <formula>"NA"</formula>
    </cfRule>
  </conditionalFormatting>
  <conditionalFormatting sqref="B162:D163">
    <cfRule type="cellIs" dxfId="1391" priority="747" operator="equal">
      <formula>"NA"</formula>
    </cfRule>
    <cfRule type="cellIs" dxfId="1390" priority="748" operator="equal">
      <formula>"NA"</formula>
    </cfRule>
  </conditionalFormatting>
  <conditionalFormatting sqref="B162:D163">
    <cfRule type="cellIs" dxfId="1389" priority="745" operator="equal">
      <formula>"NA"</formula>
    </cfRule>
    <cfRule type="cellIs" dxfId="1388" priority="746" operator="equal">
      <formula>"NA"</formula>
    </cfRule>
  </conditionalFormatting>
  <conditionalFormatting sqref="B162:D163">
    <cfRule type="cellIs" dxfId="1387" priority="743" operator="equal">
      <formula>"NA"</formula>
    </cfRule>
    <cfRule type="cellIs" dxfId="1386" priority="744" operator="equal">
      <formula>"NA"</formula>
    </cfRule>
  </conditionalFormatting>
  <conditionalFormatting sqref="E161">
    <cfRule type="cellIs" dxfId="1385" priority="739" operator="equal">
      <formula>"NA"</formula>
    </cfRule>
    <cfRule type="cellIs" dxfId="1384" priority="740" operator="equal">
      <formula>"NA"</formula>
    </cfRule>
  </conditionalFormatting>
  <conditionalFormatting sqref="E161">
    <cfRule type="cellIs" dxfId="1383" priority="741" operator="equal">
      <formula>"NA"</formula>
    </cfRule>
    <cfRule type="cellIs" dxfId="1382" priority="742" operator="equal">
      <formula>"NA"</formula>
    </cfRule>
  </conditionalFormatting>
  <conditionalFormatting sqref="F173:F174">
    <cfRule type="cellIs" dxfId="1381" priority="683" operator="equal">
      <formula>"NA"</formula>
    </cfRule>
    <cfRule type="cellIs" dxfId="1380" priority="684" operator="equal">
      <formula>"NA"</formula>
    </cfRule>
  </conditionalFormatting>
  <conditionalFormatting sqref="E176:F177">
    <cfRule type="cellIs" dxfId="1379" priority="677" operator="equal">
      <formula>"NA"</formula>
    </cfRule>
    <cfRule type="cellIs" dxfId="1378" priority="678" operator="equal">
      <formula>"NA"</formula>
    </cfRule>
  </conditionalFormatting>
  <conditionalFormatting sqref="E176:F177">
    <cfRule type="cellIs" dxfId="1377" priority="681" operator="equal">
      <formula>"NA"</formula>
    </cfRule>
    <cfRule type="cellIs" dxfId="1376" priority="682" operator="equal">
      <formula>"NA"</formula>
    </cfRule>
  </conditionalFormatting>
  <conditionalFormatting sqref="E176:F177">
    <cfRule type="cellIs" dxfId="1375" priority="679" operator="equal">
      <formula>"NA"</formula>
    </cfRule>
    <cfRule type="cellIs" dxfId="1374" priority="680" operator="equal">
      <formula>"NA"</formula>
    </cfRule>
  </conditionalFormatting>
  <conditionalFormatting sqref="F166:F167">
    <cfRule type="cellIs" dxfId="1373" priority="719" operator="equal">
      <formula>"NA"</formula>
    </cfRule>
    <cfRule type="cellIs" dxfId="1372" priority="720" operator="equal">
      <formula>"NA"</formula>
    </cfRule>
  </conditionalFormatting>
  <conditionalFormatting sqref="E169:F170">
    <cfRule type="cellIs" dxfId="1371" priority="717" operator="equal">
      <formula>"NA"</formula>
    </cfRule>
    <cfRule type="cellIs" dxfId="1370" priority="718" operator="equal">
      <formula>"NA"</formula>
    </cfRule>
  </conditionalFormatting>
  <conditionalFormatting sqref="E169:F170">
    <cfRule type="cellIs" dxfId="1369" priority="715" operator="equal">
      <formula>"NA"</formula>
    </cfRule>
    <cfRule type="cellIs" dxfId="1368" priority="716" operator="equal">
      <formula>"NA"</formula>
    </cfRule>
  </conditionalFormatting>
  <conditionalFormatting sqref="E169:F170">
    <cfRule type="cellIs" dxfId="1367" priority="713" operator="equal">
      <formula>"NA"</formula>
    </cfRule>
    <cfRule type="cellIs" dxfId="1366" priority="714" operator="equal">
      <formula>"NA"</formula>
    </cfRule>
  </conditionalFormatting>
  <conditionalFormatting sqref="E168">
    <cfRule type="cellIs" dxfId="1365" priority="701" operator="equal">
      <formula>"NA"</formula>
    </cfRule>
    <cfRule type="cellIs" dxfId="1364" priority="702" operator="equal">
      <formula>"NA"</formula>
    </cfRule>
  </conditionalFormatting>
  <conditionalFormatting sqref="F168">
    <cfRule type="cellIs" dxfId="1363" priority="699" operator="equal">
      <formula>"NA"</formula>
    </cfRule>
    <cfRule type="cellIs" dxfId="1362" priority="700" operator="equal">
      <formula>"NA"</formula>
    </cfRule>
  </conditionalFormatting>
  <conditionalFormatting sqref="F168">
    <cfRule type="cellIs" dxfId="1361" priority="697" operator="equal">
      <formula>"NA"</formula>
    </cfRule>
    <cfRule type="cellIs" dxfId="1360" priority="698" operator="equal">
      <formula>"NA"</formula>
    </cfRule>
  </conditionalFormatting>
  <conditionalFormatting sqref="F168">
    <cfRule type="cellIs" dxfId="1359" priority="695" operator="equal">
      <formula>"NA"</formula>
    </cfRule>
    <cfRule type="cellIs" dxfId="1358" priority="696" operator="equal">
      <formula>"NA"</formula>
    </cfRule>
  </conditionalFormatting>
  <conditionalFormatting sqref="E175">
    <cfRule type="cellIs" dxfId="1357" priority="669" operator="equal">
      <formula>"NA"</formula>
    </cfRule>
    <cfRule type="cellIs" dxfId="1356" priority="670" operator="equal">
      <formula>"NA"</formula>
    </cfRule>
  </conditionalFormatting>
  <conditionalFormatting sqref="E173:E174">
    <cfRule type="cellIs" dxfId="1355" priority="689" operator="equal">
      <formula>"NA"</formula>
    </cfRule>
    <cfRule type="cellIs" dxfId="1354" priority="690" operator="equal">
      <formula>"NA"</formula>
    </cfRule>
  </conditionalFormatting>
  <conditionalFormatting sqref="E173:E174">
    <cfRule type="cellIs" dxfId="1353" priority="693" operator="equal">
      <formula>"NA"</formula>
    </cfRule>
    <cfRule type="cellIs" dxfId="1352" priority="694" operator="equal">
      <formula>"NA"</formula>
    </cfRule>
  </conditionalFormatting>
  <conditionalFormatting sqref="E173:E174">
    <cfRule type="cellIs" dxfId="1351" priority="691" operator="equal">
      <formula>"NA"</formula>
    </cfRule>
    <cfRule type="cellIs" dxfId="1350" priority="692" operator="equal">
      <formula>"NA"</formula>
    </cfRule>
  </conditionalFormatting>
  <conditionalFormatting sqref="F173:F174">
    <cfRule type="cellIs" dxfId="1349" priority="687" operator="equal">
      <formula>"NA"</formula>
    </cfRule>
    <cfRule type="cellIs" dxfId="1348" priority="688" operator="equal">
      <formula>"NA"</formula>
    </cfRule>
  </conditionalFormatting>
  <conditionalFormatting sqref="F173:F174">
    <cfRule type="cellIs" dxfId="1347" priority="685" operator="equal">
      <formula>"NA"</formula>
    </cfRule>
    <cfRule type="cellIs" dxfId="1346" priority="686" operator="equal">
      <formula>"NA"</formula>
    </cfRule>
  </conditionalFormatting>
  <conditionalFormatting sqref="B176:D177">
    <cfRule type="cellIs" dxfId="1345" priority="675" operator="equal">
      <formula>"NA"</formula>
    </cfRule>
    <cfRule type="cellIs" dxfId="1344" priority="676" operator="equal">
      <formula>"NA"</formula>
    </cfRule>
  </conditionalFormatting>
  <conditionalFormatting sqref="B176:D177">
    <cfRule type="cellIs" dxfId="1343" priority="673" operator="equal">
      <formula>"NA"</formula>
    </cfRule>
    <cfRule type="cellIs" dxfId="1342" priority="674" operator="equal">
      <formula>"NA"</formula>
    </cfRule>
  </conditionalFormatting>
  <conditionalFormatting sqref="B176:D177">
    <cfRule type="cellIs" dxfId="1341" priority="671" operator="equal">
      <formula>"NA"</formula>
    </cfRule>
    <cfRule type="cellIs" dxfId="1340" priority="672" operator="equal">
      <formula>"NA"</formula>
    </cfRule>
  </conditionalFormatting>
  <conditionalFormatting sqref="E175">
    <cfRule type="cellIs" dxfId="1339" priority="665" operator="equal">
      <formula>"NA"</formula>
    </cfRule>
    <cfRule type="cellIs" dxfId="1338" priority="666" operator="equal">
      <formula>"NA"</formula>
    </cfRule>
  </conditionalFormatting>
  <conditionalFormatting sqref="E175">
    <cfRule type="cellIs" dxfId="1337" priority="667" operator="equal">
      <formula>"NA"</formula>
    </cfRule>
    <cfRule type="cellIs" dxfId="1336" priority="668" operator="equal">
      <formula>"NA"</formula>
    </cfRule>
  </conditionalFormatting>
  <conditionalFormatting sqref="F175">
    <cfRule type="cellIs" dxfId="1335" priority="663" operator="equal">
      <formula>"NA"</formula>
    </cfRule>
    <cfRule type="cellIs" dxfId="1334" priority="664" operator="equal">
      <formula>"NA"</formula>
    </cfRule>
  </conditionalFormatting>
  <conditionalFormatting sqref="F175">
    <cfRule type="cellIs" dxfId="1333" priority="661" operator="equal">
      <formula>"NA"</formula>
    </cfRule>
    <cfRule type="cellIs" dxfId="1332" priority="662" operator="equal">
      <formula>"NA"</formula>
    </cfRule>
  </conditionalFormatting>
  <conditionalFormatting sqref="F175">
    <cfRule type="cellIs" dxfId="1331" priority="659" operator="equal">
      <formula>"NA"</formula>
    </cfRule>
    <cfRule type="cellIs" dxfId="1330" priority="660" operator="equal">
      <formula>"NA"</formula>
    </cfRule>
  </conditionalFormatting>
  <conditionalFormatting sqref="A162:A163">
    <cfRule type="cellIs" dxfId="1329" priority="603" operator="equal">
      <formula>"NA"</formula>
    </cfRule>
    <cfRule type="cellIs" dxfId="1328" priority="604" operator="equal">
      <formula>"NA"</formula>
    </cfRule>
  </conditionalFormatting>
  <conditionalFormatting sqref="A162:A163">
    <cfRule type="cellIs" dxfId="1327" priority="601" operator="equal">
      <formula>"NA"</formula>
    </cfRule>
    <cfRule type="cellIs" dxfId="1326" priority="602" operator="equal">
      <formula>"NA"</formula>
    </cfRule>
  </conditionalFormatting>
  <conditionalFormatting sqref="A162:A163">
    <cfRule type="cellIs" dxfId="1325" priority="599" operator="equal">
      <formula>"NA"</formula>
    </cfRule>
    <cfRule type="cellIs" dxfId="1324" priority="600" operator="equal">
      <formula>"NA"</formula>
    </cfRule>
  </conditionalFormatting>
  <conditionalFormatting sqref="A169:A170">
    <cfRule type="cellIs" dxfId="1323" priority="597" operator="equal">
      <formula>"NA"</formula>
    </cfRule>
    <cfRule type="cellIs" dxfId="1322" priority="598" operator="equal">
      <formula>"NA"</formula>
    </cfRule>
  </conditionalFormatting>
  <conditionalFormatting sqref="A169:A170">
    <cfRule type="cellIs" dxfId="1321" priority="595" operator="equal">
      <formula>"NA"</formula>
    </cfRule>
    <cfRule type="cellIs" dxfId="1320" priority="596" operator="equal">
      <formula>"NA"</formula>
    </cfRule>
  </conditionalFormatting>
  <conditionalFormatting sqref="A169:A170">
    <cfRule type="cellIs" dxfId="1319" priority="593" operator="equal">
      <formula>"NA"</formula>
    </cfRule>
    <cfRule type="cellIs" dxfId="1318" priority="594" operator="equal">
      <formula>"NA"</formula>
    </cfRule>
  </conditionalFormatting>
  <conditionalFormatting sqref="A176:A177">
    <cfRule type="cellIs" dxfId="1317" priority="591" operator="equal">
      <formula>"NA"</formula>
    </cfRule>
    <cfRule type="cellIs" dxfId="1316" priority="592" operator="equal">
      <formula>"NA"</formula>
    </cfRule>
  </conditionalFormatting>
  <conditionalFormatting sqref="A176:A177">
    <cfRule type="cellIs" dxfId="1315" priority="589" operator="equal">
      <formula>"NA"</formula>
    </cfRule>
    <cfRule type="cellIs" dxfId="1314" priority="590" operator="equal">
      <formula>"NA"</formula>
    </cfRule>
  </conditionalFormatting>
  <conditionalFormatting sqref="A176:A177">
    <cfRule type="cellIs" dxfId="1313" priority="587" operator="equal">
      <formula>"NA"</formula>
    </cfRule>
    <cfRule type="cellIs" dxfId="1312" priority="588" operator="equal">
      <formula>"NA"</formula>
    </cfRule>
  </conditionalFormatting>
  <conditionalFormatting sqref="G595:G603 G614:G621 G605:G612 G638:G641">
    <cfRule type="cellIs" dxfId="1311" priority="585" operator="equal">
      <formula>"NA"</formula>
    </cfRule>
    <cfRule type="cellIs" dxfId="1310" priority="586" operator="equal">
      <formula>"NA"</formula>
    </cfRule>
  </conditionalFormatting>
  <conditionalFormatting sqref="F642:G642 G629:G631 F644:G644 G646:G647 G634:G635 G625:G626 G652:G655">
    <cfRule type="cellIs" dxfId="1309" priority="583" operator="equal">
      <formula>"NA"</formula>
    </cfRule>
    <cfRule type="cellIs" dxfId="1308" priority="584" operator="equal">
      <formula>"NA"</formula>
    </cfRule>
  </conditionalFormatting>
  <conditionalFormatting sqref="F652:F656">
    <cfRule type="cellIs" dxfId="1307" priority="579" operator="equal">
      <formula>"NA"</formula>
    </cfRule>
    <cfRule type="cellIs" dxfId="1306" priority="580" operator="equal">
      <formula>"NA"</formula>
    </cfRule>
  </conditionalFormatting>
  <conditionalFormatting sqref="E251:E265">
    <cfRule type="cellIs" dxfId="1305" priority="427" operator="equal">
      <formula>"NA"</formula>
    </cfRule>
    <cfRule type="cellIs" dxfId="1304" priority="428" operator="equal">
      <formula>"NA"</formula>
    </cfRule>
  </conditionalFormatting>
  <conditionalFormatting sqref="E251:E265">
    <cfRule type="cellIs" dxfId="1303" priority="431" operator="equal">
      <formula>"NA"</formula>
    </cfRule>
    <cfRule type="cellIs" dxfId="1302" priority="432" operator="equal">
      <formula>"NA"</formula>
    </cfRule>
  </conditionalFormatting>
  <conditionalFormatting sqref="E251:E265">
    <cfRule type="cellIs" dxfId="1301" priority="429" operator="equal">
      <formula>"NA"</formula>
    </cfRule>
    <cfRule type="cellIs" dxfId="1300" priority="430" operator="equal">
      <formula>"NA"</formula>
    </cfRule>
  </conditionalFormatting>
  <conditionalFormatting sqref="F251:F265">
    <cfRule type="cellIs" dxfId="1299" priority="373" operator="equal">
      <formula>"NA"</formula>
    </cfRule>
    <cfRule type="cellIs" dxfId="1298" priority="374" operator="equal">
      <formula>"NA"</formula>
    </cfRule>
  </conditionalFormatting>
  <conditionalFormatting sqref="F251:F265">
    <cfRule type="cellIs" dxfId="1297" priority="377" operator="equal">
      <formula>"NA"</formula>
    </cfRule>
    <cfRule type="cellIs" dxfId="1296" priority="378" operator="equal">
      <formula>"NA"</formula>
    </cfRule>
  </conditionalFormatting>
  <conditionalFormatting sqref="F251:F265">
    <cfRule type="cellIs" dxfId="1295" priority="375" operator="equal">
      <formula>"NA"</formula>
    </cfRule>
    <cfRule type="cellIs" dxfId="1294" priority="376" operator="equal">
      <formula>"NA"</formula>
    </cfRule>
  </conditionalFormatting>
  <conditionalFormatting sqref="E274:E286">
    <cfRule type="cellIs" dxfId="1293" priority="355" operator="equal">
      <formula>"NA"</formula>
    </cfRule>
    <cfRule type="cellIs" dxfId="1292" priority="356" operator="equal">
      <formula>"NA"</formula>
    </cfRule>
  </conditionalFormatting>
  <conditionalFormatting sqref="E274:E286">
    <cfRule type="cellIs" dxfId="1291" priority="359" operator="equal">
      <formula>"NA"</formula>
    </cfRule>
    <cfRule type="cellIs" dxfId="1290" priority="360" operator="equal">
      <formula>"NA"</formula>
    </cfRule>
  </conditionalFormatting>
  <conditionalFormatting sqref="E274:E286">
    <cfRule type="cellIs" dxfId="1289" priority="357" operator="equal">
      <formula>"NA"</formula>
    </cfRule>
    <cfRule type="cellIs" dxfId="1288" priority="358" operator="equal">
      <formula>"NA"</formula>
    </cfRule>
  </conditionalFormatting>
  <conditionalFormatting sqref="E287">
    <cfRule type="cellIs" dxfId="1287" priority="349" operator="equal">
      <formula>"NA"</formula>
    </cfRule>
    <cfRule type="cellIs" dxfId="1286" priority="350" operator="equal">
      <formula>"NA"</formula>
    </cfRule>
  </conditionalFormatting>
  <conditionalFormatting sqref="E287">
    <cfRule type="cellIs" dxfId="1285" priority="353" operator="equal">
      <formula>"NA"</formula>
    </cfRule>
    <cfRule type="cellIs" dxfId="1284" priority="354" operator="equal">
      <formula>"NA"</formula>
    </cfRule>
  </conditionalFormatting>
  <conditionalFormatting sqref="E287">
    <cfRule type="cellIs" dxfId="1283" priority="351" operator="equal">
      <formula>"NA"</formula>
    </cfRule>
    <cfRule type="cellIs" dxfId="1282" priority="352" operator="equal">
      <formula>"NA"</formula>
    </cfRule>
  </conditionalFormatting>
  <conditionalFormatting sqref="E288">
    <cfRule type="cellIs" dxfId="1281" priority="343" operator="equal">
      <formula>"NA"</formula>
    </cfRule>
    <cfRule type="cellIs" dxfId="1280" priority="344" operator="equal">
      <formula>"NA"</formula>
    </cfRule>
  </conditionalFormatting>
  <conditionalFormatting sqref="E288">
    <cfRule type="cellIs" dxfId="1279" priority="347" operator="equal">
      <formula>"NA"</formula>
    </cfRule>
    <cfRule type="cellIs" dxfId="1278" priority="348" operator="equal">
      <formula>"NA"</formula>
    </cfRule>
  </conditionalFormatting>
  <conditionalFormatting sqref="E288">
    <cfRule type="cellIs" dxfId="1277" priority="345" operator="equal">
      <formula>"NA"</formula>
    </cfRule>
    <cfRule type="cellIs" dxfId="1276" priority="346" operator="equal">
      <formula>"NA"</formula>
    </cfRule>
  </conditionalFormatting>
  <conditionalFormatting sqref="F274:F286">
    <cfRule type="cellIs" dxfId="1275" priority="301" operator="equal">
      <formula>"NA"</formula>
    </cfRule>
    <cfRule type="cellIs" dxfId="1274" priority="302" operator="equal">
      <formula>"NA"</formula>
    </cfRule>
  </conditionalFormatting>
  <conditionalFormatting sqref="F274:F286">
    <cfRule type="cellIs" dxfId="1273" priority="305" operator="equal">
      <formula>"NA"</formula>
    </cfRule>
    <cfRule type="cellIs" dxfId="1272" priority="306" operator="equal">
      <formula>"NA"</formula>
    </cfRule>
  </conditionalFormatting>
  <conditionalFormatting sqref="F274:F286">
    <cfRule type="cellIs" dxfId="1271" priority="303" operator="equal">
      <formula>"NA"</formula>
    </cfRule>
    <cfRule type="cellIs" dxfId="1270" priority="304" operator="equal">
      <formula>"NA"</formula>
    </cfRule>
  </conditionalFormatting>
  <conditionalFormatting sqref="F287">
    <cfRule type="cellIs" dxfId="1269" priority="295" operator="equal">
      <formula>"NA"</formula>
    </cfRule>
    <cfRule type="cellIs" dxfId="1268" priority="296" operator="equal">
      <formula>"NA"</formula>
    </cfRule>
  </conditionalFormatting>
  <conditionalFormatting sqref="F287">
    <cfRule type="cellIs" dxfId="1267" priority="299" operator="equal">
      <formula>"NA"</formula>
    </cfRule>
    <cfRule type="cellIs" dxfId="1266" priority="300" operator="equal">
      <formula>"NA"</formula>
    </cfRule>
  </conditionalFormatting>
  <conditionalFormatting sqref="F287">
    <cfRule type="cellIs" dxfId="1265" priority="297" operator="equal">
      <formula>"NA"</formula>
    </cfRule>
    <cfRule type="cellIs" dxfId="1264" priority="298" operator="equal">
      <formula>"NA"</formula>
    </cfRule>
  </conditionalFormatting>
  <conditionalFormatting sqref="F288">
    <cfRule type="cellIs" dxfId="1263" priority="289" operator="equal">
      <formula>"NA"</formula>
    </cfRule>
    <cfRule type="cellIs" dxfId="1262" priority="290" operator="equal">
      <formula>"NA"</formula>
    </cfRule>
  </conditionalFormatting>
  <conditionalFormatting sqref="F288">
    <cfRule type="cellIs" dxfId="1261" priority="293" operator="equal">
      <formula>"NA"</formula>
    </cfRule>
    <cfRule type="cellIs" dxfId="1260" priority="294" operator="equal">
      <formula>"NA"</formula>
    </cfRule>
  </conditionalFormatting>
  <conditionalFormatting sqref="F288">
    <cfRule type="cellIs" dxfId="1259" priority="291" operator="equal">
      <formula>"NA"</formula>
    </cfRule>
    <cfRule type="cellIs" dxfId="1258" priority="292" operator="equal">
      <formula>"NA"</formula>
    </cfRule>
  </conditionalFormatting>
  <conditionalFormatting sqref="G656">
    <cfRule type="cellIs" dxfId="1257" priority="279" operator="equal">
      <formula>"NA"</formula>
    </cfRule>
    <cfRule type="cellIs" dxfId="1256" priority="280" operator="equal">
      <formula>"NA"</formula>
    </cfRule>
  </conditionalFormatting>
  <conditionalFormatting sqref="F31:F55">
    <cfRule type="cellIs" dxfId="1255" priority="275" operator="equal">
      <formula>"NA"</formula>
    </cfRule>
    <cfRule type="cellIs" dxfId="1254" priority="276" operator="equal">
      <formula>"NA"</formula>
    </cfRule>
  </conditionalFormatting>
  <conditionalFormatting sqref="F31:F55">
    <cfRule type="cellIs" dxfId="1253" priority="273" operator="equal">
      <formula>"NA"</formula>
    </cfRule>
    <cfRule type="cellIs" dxfId="1252" priority="274" operator="equal">
      <formula>"NA"</formula>
    </cfRule>
  </conditionalFormatting>
  <conditionalFormatting sqref="F31:F55">
    <cfRule type="cellIs" dxfId="1251" priority="271" operator="equal">
      <formula>"NA"</formula>
    </cfRule>
    <cfRule type="cellIs" dxfId="1250" priority="272" operator="equal">
      <formula>"NA"</formula>
    </cfRule>
  </conditionalFormatting>
  <conditionalFormatting sqref="E367">
    <cfRule type="cellIs" dxfId="1249" priority="269" operator="equal">
      <formula>"NA"</formula>
    </cfRule>
    <cfRule type="cellIs" dxfId="1248" priority="270" operator="equal">
      <formula>"NA"</formula>
    </cfRule>
  </conditionalFormatting>
  <conditionalFormatting sqref="F367">
    <cfRule type="cellIs" dxfId="1247" priority="267" operator="equal">
      <formula>"NA"</formula>
    </cfRule>
    <cfRule type="cellIs" dxfId="1246" priority="268" operator="equal">
      <formula>"NA"</formula>
    </cfRule>
  </conditionalFormatting>
  <conditionalFormatting sqref="F657">
    <cfRule type="cellIs" dxfId="1245" priority="243" operator="equal">
      <formula>"NA"</formula>
    </cfRule>
    <cfRule type="cellIs" dxfId="1244" priority="244" operator="equal">
      <formula>"NA"</formula>
    </cfRule>
  </conditionalFormatting>
  <conditionalFormatting sqref="G657">
    <cfRule type="cellIs" dxfId="1243" priority="241" operator="equal">
      <formula>"NA"</formula>
    </cfRule>
    <cfRule type="cellIs" dxfId="1242" priority="242" operator="equal">
      <formula>"NA"</formula>
    </cfRule>
  </conditionalFormatting>
  <conditionalFormatting sqref="E204:F204">
    <cfRule type="cellIs" dxfId="1241" priority="239" operator="equal">
      <formula>"NA"</formula>
    </cfRule>
    <cfRule type="cellIs" dxfId="1240" priority="240" operator="equal">
      <formula>"NA"</formula>
    </cfRule>
  </conditionalFormatting>
  <conditionalFormatting sqref="E205">
    <cfRule type="cellIs" dxfId="1239" priority="233" operator="equal">
      <formula>"NA"</formula>
    </cfRule>
    <cfRule type="cellIs" dxfId="1238" priority="234" operator="equal">
      <formula>"NA"</formula>
    </cfRule>
  </conditionalFormatting>
  <conditionalFormatting sqref="E205">
    <cfRule type="cellIs" dxfId="1237" priority="237" operator="equal">
      <formula>"NA"</formula>
    </cfRule>
    <cfRule type="cellIs" dxfId="1236" priority="238" operator="equal">
      <formula>"NA"</formula>
    </cfRule>
  </conditionalFormatting>
  <conditionalFormatting sqref="E205">
    <cfRule type="cellIs" dxfId="1235" priority="235" operator="equal">
      <formula>"NA"</formula>
    </cfRule>
    <cfRule type="cellIs" dxfId="1234" priority="236" operator="equal">
      <formula>"NA"</formula>
    </cfRule>
  </conditionalFormatting>
  <conditionalFormatting sqref="F205">
    <cfRule type="cellIs" dxfId="1233" priority="215" operator="equal">
      <formula>"NA"</formula>
    </cfRule>
    <cfRule type="cellIs" dxfId="1232" priority="216" operator="equal">
      <formula>"NA"</formula>
    </cfRule>
  </conditionalFormatting>
  <conditionalFormatting sqref="F205">
    <cfRule type="cellIs" dxfId="1231" priority="219" operator="equal">
      <formula>"NA"</formula>
    </cfRule>
    <cfRule type="cellIs" dxfId="1230" priority="220" operator="equal">
      <formula>"NA"</formula>
    </cfRule>
  </conditionalFormatting>
  <conditionalFormatting sqref="F205">
    <cfRule type="cellIs" dxfId="1229" priority="217" operator="equal">
      <formula>"NA"</formula>
    </cfRule>
    <cfRule type="cellIs" dxfId="1228" priority="218" operator="equal">
      <formula>"NA"</formula>
    </cfRule>
  </conditionalFormatting>
  <conditionalFormatting sqref="E69:E72">
    <cfRule type="cellIs" dxfId="1227" priority="195" operator="equal">
      <formula>"NA"</formula>
    </cfRule>
    <cfRule type="cellIs" dxfId="1226" priority="196" operator="equal">
      <formula>"NA"</formula>
    </cfRule>
  </conditionalFormatting>
  <conditionalFormatting sqref="E69:E72">
    <cfRule type="cellIs" dxfId="1225" priority="193" operator="equal">
      <formula>"NA"</formula>
    </cfRule>
    <cfRule type="cellIs" dxfId="1224" priority="194" operator="equal">
      <formula>"NA"</formula>
    </cfRule>
  </conditionalFormatting>
  <conditionalFormatting sqref="E69:E72">
    <cfRule type="cellIs" dxfId="1223" priority="191" operator="equal">
      <formula>"NA"</formula>
    </cfRule>
    <cfRule type="cellIs" dxfId="1222" priority="192" operator="equal">
      <formula>"NA"</formula>
    </cfRule>
  </conditionalFormatting>
  <conditionalFormatting sqref="F69:F72">
    <cfRule type="cellIs" dxfId="1221" priority="187" operator="equal">
      <formula>"NA"</formula>
    </cfRule>
    <cfRule type="cellIs" dxfId="1220" priority="188" operator="equal">
      <formula>"NA"</formula>
    </cfRule>
  </conditionalFormatting>
  <conditionalFormatting sqref="F69:F72">
    <cfRule type="cellIs" dxfId="1219" priority="185" operator="equal">
      <formula>"NA"</formula>
    </cfRule>
    <cfRule type="cellIs" dxfId="1218" priority="186" operator="equal">
      <formula>"NA"</formula>
    </cfRule>
  </conditionalFormatting>
  <conditionalFormatting sqref="F69:F72">
    <cfRule type="cellIs" dxfId="1217" priority="189" operator="equal">
      <formula>"NA"</formula>
    </cfRule>
    <cfRule type="cellIs" dxfId="1216" priority="190" operator="equal">
      <formula>"NA"</formula>
    </cfRule>
  </conditionalFormatting>
  <conditionalFormatting sqref="E326:E332">
    <cfRule type="cellIs" dxfId="1215" priority="183" operator="equal">
      <formula>"NA"</formula>
    </cfRule>
    <cfRule type="cellIs" dxfId="1214" priority="184" operator="equal">
      <formula>"NA"</formula>
    </cfRule>
  </conditionalFormatting>
  <conditionalFormatting sqref="F326:F332">
    <cfRule type="cellIs" dxfId="1213" priority="181" operator="equal">
      <formula>"NA"</formula>
    </cfRule>
    <cfRule type="cellIs" dxfId="1212" priority="182" operator="equal">
      <formula>"NA"</formula>
    </cfRule>
  </conditionalFormatting>
  <conditionalFormatting sqref="E323:E324">
    <cfRule type="cellIs" dxfId="1211" priority="175" operator="equal">
      <formula>"NA"</formula>
    </cfRule>
    <cfRule type="cellIs" dxfId="1210" priority="176" operator="equal">
      <formula>"NA"</formula>
    </cfRule>
  </conditionalFormatting>
  <conditionalFormatting sqref="E323:E324">
    <cfRule type="cellIs" dxfId="1209" priority="179" operator="equal">
      <formula>"NA"</formula>
    </cfRule>
    <cfRule type="cellIs" dxfId="1208" priority="180" operator="equal">
      <formula>"NA"</formula>
    </cfRule>
  </conditionalFormatting>
  <conditionalFormatting sqref="E323:E324">
    <cfRule type="cellIs" dxfId="1207" priority="177" operator="equal">
      <formula>"NA"</formula>
    </cfRule>
    <cfRule type="cellIs" dxfId="1206" priority="178" operator="equal">
      <formula>"NA"</formula>
    </cfRule>
  </conditionalFormatting>
  <conditionalFormatting sqref="F323:F324">
    <cfRule type="cellIs" dxfId="1205" priority="169" operator="equal">
      <formula>"NA"</formula>
    </cfRule>
    <cfRule type="cellIs" dxfId="1204" priority="170" operator="equal">
      <formula>"NA"</formula>
    </cfRule>
  </conditionalFormatting>
  <conditionalFormatting sqref="F323:F324">
    <cfRule type="cellIs" dxfId="1203" priority="173" operator="equal">
      <formula>"NA"</formula>
    </cfRule>
    <cfRule type="cellIs" dxfId="1202" priority="174" operator="equal">
      <formula>"NA"</formula>
    </cfRule>
  </conditionalFormatting>
  <conditionalFormatting sqref="F323:F324">
    <cfRule type="cellIs" dxfId="1201" priority="171" operator="equal">
      <formula>"NA"</formula>
    </cfRule>
    <cfRule type="cellIs" dxfId="1200" priority="172" operator="equal">
      <formula>"NA"</formula>
    </cfRule>
  </conditionalFormatting>
  <conditionalFormatting sqref="E347:F347 E350:F354">
    <cfRule type="cellIs" dxfId="1199" priority="167" operator="equal">
      <formula>"NA"</formula>
    </cfRule>
    <cfRule type="cellIs" dxfId="1198" priority="168" operator="equal">
      <formula>"NA"</formula>
    </cfRule>
  </conditionalFormatting>
  <conditionalFormatting sqref="G439:G446">
    <cfRule type="cellIs" dxfId="1197" priority="155" operator="equal">
      <formula>"NA"</formula>
    </cfRule>
    <cfRule type="cellIs" dxfId="1196" priority="156" operator="equal">
      <formula>"NA"</formula>
    </cfRule>
  </conditionalFormatting>
  <conditionalFormatting sqref="G469:G476">
    <cfRule type="cellIs" dxfId="1195" priority="153" operator="equal">
      <formula>"NA"</formula>
    </cfRule>
    <cfRule type="cellIs" dxfId="1194" priority="154" operator="equal">
      <formula>"NA"</formula>
    </cfRule>
  </conditionalFormatting>
  <conditionalFormatting sqref="G484">
    <cfRule type="cellIs" dxfId="1193" priority="151" operator="equal">
      <formula>"NA"</formula>
    </cfRule>
    <cfRule type="cellIs" dxfId="1192" priority="152" operator="equal">
      <formula>"NA"</formula>
    </cfRule>
  </conditionalFormatting>
  <conditionalFormatting sqref="G558">
    <cfRule type="cellIs" dxfId="1191" priority="149" operator="equal">
      <formula>"NA"</formula>
    </cfRule>
    <cfRule type="cellIs" dxfId="1190" priority="150" operator="equal">
      <formula>"NA"</formula>
    </cfRule>
  </conditionalFormatting>
  <conditionalFormatting sqref="E88:F91">
    <cfRule type="cellIs" dxfId="1189" priority="147" operator="equal">
      <formula>"NA"</formula>
    </cfRule>
    <cfRule type="cellIs" dxfId="1188" priority="148" operator="equal">
      <formula>"NA"</formula>
    </cfRule>
  </conditionalFormatting>
  <conditionalFormatting sqref="E88:F91">
    <cfRule type="cellIs" dxfId="1187" priority="145" operator="equal">
      <formula>"NA"</formula>
    </cfRule>
    <cfRule type="cellIs" dxfId="1186" priority="146" operator="equal">
      <formula>"NA"</formula>
    </cfRule>
  </conditionalFormatting>
  <conditionalFormatting sqref="E88:F91">
    <cfRule type="cellIs" dxfId="1185" priority="143" operator="equal">
      <formula>"NA"</formula>
    </cfRule>
    <cfRule type="cellIs" dxfId="1184" priority="144" operator="equal">
      <formula>"NA"</formula>
    </cfRule>
  </conditionalFormatting>
  <conditionalFormatting sqref="E96:F100">
    <cfRule type="cellIs" dxfId="1183" priority="141" operator="equal">
      <formula>"NA"</formula>
    </cfRule>
    <cfRule type="cellIs" dxfId="1182" priority="142" operator="equal">
      <formula>"NA"</formula>
    </cfRule>
  </conditionalFormatting>
  <conditionalFormatting sqref="E96:F100">
    <cfRule type="cellIs" dxfId="1181" priority="139" operator="equal">
      <formula>"NA"</formula>
    </cfRule>
    <cfRule type="cellIs" dxfId="1180" priority="140" operator="equal">
      <formula>"NA"</formula>
    </cfRule>
  </conditionalFormatting>
  <conditionalFormatting sqref="E96:F100">
    <cfRule type="cellIs" dxfId="1179" priority="137" operator="equal">
      <formula>"NA"</formula>
    </cfRule>
    <cfRule type="cellIs" dxfId="1178" priority="138" operator="equal">
      <formula>"NA"</formula>
    </cfRule>
  </conditionalFormatting>
  <conditionalFormatting sqref="E105:F109">
    <cfRule type="cellIs" dxfId="1177" priority="135" operator="equal">
      <formula>"NA"</formula>
    </cfRule>
    <cfRule type="cellIs" dxfId="1176" priority="136" operator="equal">
      <formula>"NA"</formula>
    </cfRule>
  </conditionalFormatting>
  <conditionalFormatting sqref="E105:F109">
    <cfRule type="cellIs" dxfId="1175" priority="133" operator="equal">
      <formula>"NA"</formula>
    </cfRule>
    <cfRule type="cellIs" dxfId="1174" priority="134" operator="equal">
      <formula>"NA"</formula>
    </cfRule>
  </conditionalFormatting>
  <conditionalFormatting sqref="E105:F109">
    <cfRule type="cellIs" dxfId="1173" priority="131" operator="equal">
      <formula>"NA"</formula>
    </cfRule>
    <cfRule type="cellIs" dxfId="1172" priority="132" operator="equal">
      <formula>"NA"</formula>
    </cfRule>
  </conditionalFormatting>
  <conditionalFormatting sqref="E114:F118">
    <cfRule type="cellIs" dxfId="1171" priority="129" operator="equal">
      <formula>"NA"</formula>
    </cfRule>
    <cfRule type="cellIs" dxfId="1170" priority="130" operator="equal">
      <formula>"NA"</formula>
    </cfRule>
  </conditionalFormatting>
  <conditionalFormatting sqref="E114:F118">
    <cfRule type="cellIs" dxfId="1169" priority="127" operator="equal">
      <formula>"NA"</formula>
    </cfRule>
    <cfRule type="cellIs" dxfId="1168" priority="128" operator="equal">
      <formula>"NA"</formula>
    </cfRule>
  </conditionalFormatting>
  <conditionalFormatting sqref="E114:F118">
    <cfRule type="cellIs" dxfId="1167" priority="125" operator="equal">
      <formula>"NA"</formula>
    </cfRule>
    <cfRule type="cellIs" dxfId="1166" priority="126" operator="equal">
      <formula>"NA"</formula>
    </cfRule>
  </conditionalFormatting>
  <conditionalFormatting sqref="E123:F127">
    <cfRule type="cellIs" dxfId="1165" priority="123" operator="equal">
      <formula>"NA"</formula>
    </cfRule>
    <cfRule type="cellIs" dxfId="1164" priority="124" operator="equal">
      <formula>"NA"</formula>
    </cfRule>
  </conditionalFormatting>
  <conditionalFormatting sqref="E123:F127">
    <cfRule type="cellIs" dxfId="1163" priority="121" operator="equal">
      <formula>"NA"</formula>
    </cfRule>
    <cfRule type="cellIs" dxfId="1162" priority="122" operator="equal">
      <formula>"NA"</formula>
    </cfRule>
  </conditionalFormatting>
  <conditionalFormatting sqref="E123:F127">
    <cfRule type="cellIs" dxfId="1161" priority="119" operator="equal">
      <formula>"NA"</formula>
    </cfRule>
    <cfRule type="cellIs" dxfId="1160" priority="120" operator="equal">
      <formula>"NA"</formula>
    </cfRule>
  </conditionalFormatting>
  <conditionalFormatting sqref="E132:F136">
    <cfRule type="cellIs" dxfId="1159" priority="117" operator="equal">
      <formula>"NA"</formula>
    </cfRule>
    <cfRule type="cellIs" dxfId="1158" priority="118" operator="equal">
      <formula>"NA"</formula>
    </cfRule>
  </conditionalFormatting>
  <conditionalFormatting sqref="E132:F136">
    <cfRule type="cellIs" dxfId="1157" priority="115" operator="equal">
      <formula>"NA"</formula>
    </cfRule>
    <cfRule type="cellIs" dxfId="1156" priority="116" operator="equal">
      <formula>"NA"</formula>
    </cfRule>
  </conditionalFormatting>
  <conditionalFormatting sqref="E132:F136">
    <cfRule type="cellIs" dxfId="1155" priority="113" operator="equal">
      <formula>"NA"</formula>
    </cfRule>
    <cfRule type="cellIs" dxfId="1154" priority="114" operator="equal">
      <formula>"NA"</formula>
    </cfRule>
  </conditionalFormatting>
  <conditionalFormatting sqref="E142:F145">
    <cfRule type="cellIs" dxfId="1153" priority="111" operator="equal">
      <formula>"NA"</formula>
    </cfRule>
    <cfRule type="cellIs" dxfId="1152" priority="112" operator="equal">
      <formula>"NA"</formula>
    </cfRule>
  </conditionalFormatting>
  <conditionalFormatting sqref="E142:F145">
    <cfRule type="cellIs" dxfId="1151" priority="109" operator="equal">
      <formula>"NA"</formula>
    </cfRule>
    <cfRule type="cellIs" dxfId="1150" priority="110" operator="equal">
      <formula>"NA"</formula>
    </cfRule>
  </conditionalFormatting>
  <conditionalFormatting sqref="E142:F145">
    <cfRule type="cellIs" dxfId="1149" priority="107" operator="equal">
      <formula>"NA"</formula>
    </cfRule>
    <cfRule type="cellIs" dxfId="1148" priority="108" operator="equal">
      <formula>"NA"</formula>
    </cfRule>
  </conditionalFormatting>
  <conditionalFormatting sqref="E141:F141">
    <cfRule type="cellIs" dxfId="1147" priority="105" operator="equal">
      <formula>"NA"</formula>
    </cfRule>
    <cfRule type="cellIs" dxfId="1146" priority="106" operator="equal">
      <formula>"NA"</formula>
    </cfRule>
  </conditionalFormatting>
  <conditionalFormatting sqref="E141:F141">
    <cfRule type="cellIs" dxfId="1145" priority="103" operator="equal">
      <formula>"NA"</formula>
    </cfRule>
    <cfRule type="cellIs" dxfId="1144" priority="104" operator="equal">
      <formula>"NA"</formula>
    </cfRule>
  </conditionalFormatting>
  <conditionalFormatting sqref="E141:F141">
    <cfRule type="cellIs" dxfId="1143" priority="101" operator="equal">
      <formula>"NA"</formula>
    </cfRule>
    <cfRule type="cellIs" dxfId="1142" priority="102" operator="equal">
      <formula>"NA"</formula>
    </cfRule>
  </conditionalFormatting>
  <conditionalFormatting sqref="E150:F154">
    <cfRule type="cellIs" dxfId="1141" priority="99" operator="equal">
      <formula>"NA"</formula>
    </cfRule>
    <cfRule type="cellIs" dxfId="1140" priority="100" operator="equal">
      <formula>"NA"</formula>
    </cfRule>
  </conditionalFormatting>
  <conditionalFormatting sqref="E150:F154">
    <cfRule type="cellIs" dxfId="1139" priority="97" operator="equal">
      <formula>"NA"</formula>
    </cfRule>
    <cfRule type="cellIs" dxfId="1138" priority="98" operator="equal">
      <formula>"NA"</formula>
    </cfRule>
  </conditionalFormatting>
  <conditionalFormatting sqref="E150:F154">
    <cfRule type="cellIs" dxfId="1137" priority="95" operator="equal">
      <formula>"NA"</formula>
    </cfRule>
    <cfRule type="cellIs" dxfId="1136" priority="96" operator="equal">
      <formula>"NA"</formula>
    </cfRule>
  </conditionalFormatting>
  <conditionalFormatting sqref="E183:E196">
    <cfRule type="cellIs" dxfId="1135" priority="93" operator="equal">
      <formula>"NA"</formula>
    </cfRule>
    <cfRule type="cellIs" dxfId="1134" priority="94" operator="equal">
      <formula>"NA"</formula>
    </cfRule>
  </conditionalFormatting>
  <conditionalFormatting sqref="E183:E196">
    <cfRule type="cellIs" dxfId="1133" priority="91" operator="equal">
      <formula>"NA"</formula>
    </cfRule>
    <cfRule type="cellIs" dxfId="1132" priority="92" operator="equal">
      <formula>"NA"</formula>
    </cfRule>
  </conditionalFormatting>
  <conditionalFormatting sqref="E183:E196">
    <cfRule type="cellIs" dxfId="1131" priority="89" operator="equal">
      <formula>"NA"</formula>
    </cfRule>
    <cfRule type="cellIs" dxfId="1130" priority="90" operator="equal">
      <formula>"NA"</formula>
    </cfRule>
  </conditionalFormatting>
  <conditionalFormatting sqref="F183:F196">
    <cfRule type="cellIs" dxfId="1129" priority="83" operator="equal">
      <formula>"NA"</formula>
    </cfRule>
    <cfRule type="cellIs" dxfId="1128" priority="84" operator="equal">
      <formula>"NA"</formula>
    </cfRule>
  </conditionalFormatting>
  <conditionalFormatting sqref="F183:F196">
    <cfRule type="cellIs" dxfId="1127" priority="87" operator="equal">
      <formula>"NA"</formula>
    </cfRule>
    <cfRule type="cellIs" dxfId="1126" priority="88" operator="equal">
      <formula>"NA"</formula>
    </cfRule>
  </conditionalFormatting>
  <conditionalFormatting sqref="F183:F196">
    <cfRule type="cellIs" dxfId="1125" priority="85" operator="equal">
      <formula>"NA"</formula>
    </cfRule>
    <cfRule type="cellIs" dxfId="1124" priority="86" operator="equal">
      <formula>"NA"</formula>
    </cfRule>
  </conditionalFormatting>
  <conditionalFormatting sqref="E206:E219">
    <cfRule type="cellIs" dxfId="1123" priority="77" operator="equal">
      <formula>"NA"</formula>
    </cfRule>
    <cfRule type="cellIs" dxfId="1122" priority="78" operator="equal">
      <formula>"NA"</formula>
    </cfRule>
  </conditionalFormatting>
  <conditionalFormatting sqref="E206:E219">
    <cfRule type="cellIs" dxfId="1121" priority="81" operator="equal">
      <formula>"NA"</formula>
    </cfRule>
    <cfRule type="cellIs" dxfId="1120" priority="82" operator="equal">
      <formula>"NA"</formula>
    </cfRule>
  </conditionalFormatting>
  <conditionalFormatting sqref="E206:E219">
    <cfRule type="cellIs" dxfId="1119" priority="79" operator="equal">
      <formula>"NA"</formula>
    </cfRule>
    <cfRule type="cellIs" dxfId="1118" priority="80" operator="equal">
      <formula>"NA"</formula>
    </cfRule>
  </conditionalFormatting>
  <conditionalFormatting sqref="F206:F219">
    <cfRule type="cellIs" dxfId="1117" priority="71" operator="equal">
      <formula>"NA"</formula>
    </cfRule>
    <cfRule type="cellIs" dxfId="1116" priority="72" operator="equal">
      <formula>"NA"</formula>
    </cfRule>
  </conditionalFormatting>
  <conditionalFormatting sqref="F206:F219">
    <cfRule type="cellIs" dxfId="1115" priority="75" operator="equal">
      <formula>"NA"</formula>
    </cfRule>
    <cfRule type="cellIs" dxfId="1114" priority="76" operator="equal">
      <formula>"NA"</formula>
    </cfRule>
  </conditionalFormatting>
  <conditionalFormatting sqref="F206:F219">
    <cfRule type="cellIs" dxfId="1113" priority="73" operator="equal">
      <formula>"NA"</formula>
    </cfRule>
    <cfRule type="cellIs" dxfId="1112" priority="74" operator="equal">
      <formula>"NA"</formula>
    </cfRule>
  </conditionalFormatting>
  <conditionalFormatting sqref="E228:E242">
    <cfRule type="cellIs" dxfId="1111" priority="65" operator="equal">
      <formula>"NA"</formula>
    </cfRule>
    <cfRule type="cellIs" dxfId="1110" priority="66" operator="equal">
      <formula>"NA"</formula>
    </cfRule>
  </conditionalFormatting>
  <conditionalFormatting sqref="E228:E242">
    <cfRule type="cellIs" dxfId="1109" priority="69" operator="equal">
      <formula>"NA"</formula>
    </cfRule>
    <cfRule type="cellIs" dxfId="1108" priority="70" operator="equal">
      <formula>"NA"</formula>
    </cfRule>
  </conditionalFormatting>
  <conditionalFormatting sqref="E228:E242">
    <cfRule type="cellIs" dxfId="1107" priority="67" operator="equal">
      <formula>"NA"</formula>
    </cfRule>
    <cfRule type="cellIs" dxfId="1106" priority="68" operator="equal">
      <formula>"NA"</formula>
    </cfRule>
  </conditionalFormatting>
  <conditionalFormatting sqref="F228:F242">
    <cfRule type="cellIs" dxfId="1105" priority="59" operator="equal">
      <formula>"NA"</formula>
    </cfRule>
    <cfRule type="cellIs" dxfId="1104" priority="60" operator="equal">
      <formula>"NA"</formula>
    </cfRule>
  </conditionalFormatting>
  <conditionalFormatting sqref="F228:F242">
    <cfRule type="cellIs" dxfId="1103" priority="63" operator="equal">
      <formula>"NA"</formula>
    </cfRule>
    <cfRule type="cellIs" dxfId="1102" priority="64" operator="equal">
      <formula>"NA"</formula>
    </cfRule>
  </conditionalFormatting>
  <conditionalFormatting sqref="F228:F242">
    <cfRule type="cellIs" dxfId="1101" priority="61" operator="equal">
      <formula>"NA"</formula>
    </cfRule>
    <cfRule type="cellIs" dxfId="1100" priority="62" operator="equal">
      <formula>"NA"</formula>
    </cfRule>
  </conditionalFormatting>
  <conditionalFormatting sqref="E298:E315">
    <cfRule type="cellIs" dxfId="1099" priority="53" operator="equal">
      <formula>"NA"</formula>
    </cfRule>
    <cfRule type="cellIs" dxfId="1098" priority="54" operator="equal">
      <formula>"NA"</formula>
    </cfRule>
  </conditionalFormatting>
  <conditionalFormatting sqref="E298:E315">
    <cfRule type="cellIs" dxfId="1097" priority="57" operator="equal">
      <formula>"NA"</formula>
    </cfRule>
    <cfRule type="cellIs" dxfId="1096" priority="58" operator="equal">
      <formula>"NA"</formula>
    </cfRule>
  </conditionalFormatting>
  <conditionalFormatting sqref="E298:E315">
    <cfRule type="cellIs" dxfId="1095" priority="55" operator="equal">
      <formula>"NA"</formula>
    </cfRule>
    <cfRule type="cellIs" dxfId="1094" priority="56" operator="equal">
      <formula>"NA"</formula>
    </cfRule>
  </conditionalFormatting>
  <conditionalFormatting sqref="F298:F315">
    <cfRule type="cellIs" dxfId="1093" priority="47" operator="equal">
      <formula>"NA"</formula>
    </cfRule>
    <cfRule type="cellIs" dxfId="1092" priority="48" operator="equal">
      <formula>"NA"</formula>
    </cfRule>
  </conditionalFormatting>
  <conditionalFormatting sqref="F298:F315">
    <cfRule type="cellIs" dxfId="1091" priority="51" operator="equal">
      <formula>"NA"</formula>
    </cfRule>
    <cfRule type="cellIs" dxfId="1090" priority="52" operator="equal">
      <formula>"NA"</formula>
    </cfRule>
  </conditionalFormatting>
  <conditionalFormatting sqref="F298:F315">
    <cfRule type="cellIs" dxfId="1089" priority="49" operator="equal">
      <formula>"NA"</formula>
    </cfRule>
    <cfRule type="cellIs" dxfId="1088" priority="50" operator="equal">
      <formula>"NA"</formula>
    </cfRule>
  </conditionalFormatting>
  <conditionalFormatting sqref="E321">
    <cfRule type="cellIs" dxfId="1087" priority="41" operator="equal">
      <formula>"NA"</formula>
    </cfRule>
    <cfRule type="cellIs" dxfId="1086" priority="42" operator="equal">
      <formula>"NA"</formula>
    </cfRule>
  </conditionalFormatting>
  <conditionalFormatting sqref="E321">
    <cfRule type="cellIs" dxfId="1085" priority="45" operator="equal">
      <formula>"NA"</formula>
    </cfRule>
    <cfRule type="cellIs" dxfId="1084" priority="46" operator="equal">
      <formula>"NA"</formula>
    </cfRule>
  </conditionalFormatting>
  <conditionalFormatting sqref="E321">
    <cfRule type="cellIs" dxfId="1083" priority="43" operator="equal">
      <formula>"NA"</formula>
    </cfRule>
    <cfRule type="cellIs" dxfId="1082" priority="44" operator="equal">
      <formula>"NA"</formula>
    </cfRule>
  </conditionalFormatting>
  <conditionalFormatting sqref="F321">
    <cfRule type="cellIs" dxfId="1081" priority="35" operator="equal">
      <formula>"NA"</formula>
    </cfRule>
    <cfRule type="cellIs" dxfId="1080" priority="36" operator="equal">
      <formula>"NA"</formula>
    </cfRule>
  </conditionalFormatting>
  <conditionalFormatting sqref="F321">
    <cfRule type="cellIs" dxfId="1079" priority="39" operator="equal">
      <formula>"NA"</formula>
    </cfRule>
    <cfRule type="cellIs" dxfId="1078" priority="40" operator="equal">
      <formula>"NA"</formula>
    </cfRule>
  </conditionalFormatting>
  <conditionalFormatting sqref="F321">
    <cfRule type="cellIs" dxfId="1077" priority="37" operator="equal">
      <formula>"NA"</formula>
    </cfRule>
    <cfRule type="cellIs" dxfId="1076" priority="38" operator="equal">
      <formula>"NA"</formula>
    </cfRule>
  </conditionalFormatting>
  <conditionalFormatting sqref="E322">
    <cfRule type="cellIs" dxfId="1075" priority="29" operator="equal">
      <formula>"NA"</formula>
    </cfRule>
    <cfRule type="cellIs" dxfId="1074" priority="30" operator="equal">
      <formula>"NA"</formula>
    </cfRule>
  </conditionalFormatting>
  <conditionalFormatting sqref="E322">
    <cfRule type="cellIs" dxfId="1073" priority="33" operator="equal">
      <formula>"NA"</formula>
    </cfRule>
    <cfRule type="cellIs" dxfId="1072" priority="34" operator="equal">
      <formula>"NA"</formula>
    </cfRule>
  </conditionalFormatting>
  <conditionalFormatting sqref="E322">
    <cfRule type="cellIs" dxfId="1071" priority="31" operator="equal">
      <formula>"NA"</formula>
    </cfRule>
    <cfRule type="cellIs" dxfId="1070" priority="32" operator="equal">
      <formula>"NA"</formula>
    </cfRule>
  </conditionalFormatting>
  <conditionalFormatting sqref="F322">
    <cfRule type="cellIs" dxfId="1069" priority="23" operator="equal">
      <formula>"NA"</formula>
    </cfRule>
    <cfRule type="cellIs" dxfId="1068" priority="24" operator="equal">
      <formula>"NA"</formula>
    </cfRule>
  </conditionalFormatting>
  <conditionalFormatting sqref="F322">
    <cfRule type="cellIs" dxfId="1067" priority="27" operator="equal">
      <formula>"NA"</formula>
    </cfRule>
    <cfRule type="cellIs" dxfId="1066" priority="28" operator="equal">
      <formula>"NA"</formula>
    </cfRule>
  </conditionalFormatting>
  <conditionalFormatting sqref="F322">
    <cfRule type="cellIs" dxfId="1065" priority="25" operator="equal">
      <formula>"NA"</formula>
    </cfRule>
    <cfRule type="cellIs" dxfId="1064" priority="26" operator="equal">
      <formula>"NA"</formula>
    </cfRule>
  </conditionalFormatting>
  <conditionalFormatting sqref="E348:F348">
    <cfRule type="cellIs" dxfId="1063" priority="21" operator="equal">
      <formula>"NA"</formula>
    </cfRule>
    <cfRule type="cellIs" dxfId="1062" priority="22" operator="equal">
      <formula>"NA"</formula>
    </cfRule>
  </conditionalFormatting>
  <conditionalFormatting sqref="E349:F349">
    <cfRule type="cellIs" dxfId="1061" priority="19" operator="equal">
      <formula>"NA"</formula>
    </cfRule>
    <cfRule type="cellIs" dxfId="1060" priority="20" operator="equal">
      <formula>"NA"</formula>
    </cfRule>
  </conditionalFormatting>
  <conditionalFormatting sqref="E358:F358">
    <cfRule type="cellIs" dxfId="1059" priority="17" operator="equal">
      <formula>"NA"</formula>
    </cfRule>
    <cfRule type="cellIs" dxfId="1058" priority="18" operator="equal">
      <formula>"NA"</formula>
    </cfRule>
  </conditionalFormatting>
  <conditionalFormatting sqref="E359:F359">
    <cfRule type="cellIs" dxfId="1057" priority="15" operator="equal">
      <formula>"NA"</formula>
    </cfRule>
    <cfRule type="cellIs" dxfId="1056" priority="16" operator="equal">
      <formula>"NA"</formula>
    </cfRule>
  </conditionalFormatting>
  <conditionalFormatting sqref="E360:F360">
    <cfRule type="cellIs" dxfId="1055" priority="13" operator="equal">
      <formula>"NA"</formula>
    </cfRule>
    <cfRule type="cellIs" dxfId="1054" priority="14" operator="equal">
      <formula>"NA"</formula>
    </cfRule>
  </conditionalFormatting>
  <conditionalFormatting sqref="E361:F361">
    <cfRule type="cellIs" dxfId="1053" priority="11" operator="equal">
      <formula>"NA"</formula>
    </cfRule>
    <cfRule type="cellIs" dxfId="1052" priority="12" operator="equal">
      <formula>"NA"</formula>
    </cfRule>
  </conditionalFormatting>
  <conditionalFormatting sqref="E363:F363">
    <cfRule type="cellIs" dxfId="1051" priority="9" operator="equal">
      <formula>"NA"</formula>
    </cfRule>
    <cfRule type="cellIs" dxfId="1050" priority="10" operator="equal">
      <formula>"NA"</formula>
    </cfRule>
  </conditionalFormatting>
  <conditionalFormatting sqref="E364:F364">
    <cfRule type="cellIs" dxfId="1049" priority="7" operator="equal">
      <formula>"NA"</formula>
    </cfRule>
    <cfRule type="cellIs" dxfId="1048" priority="8" operator="equal">
      <formula>"NA"</formula>
    </cfRule>
  </conditionalFormatting>
  <conditionalFormatting sqref="E365:F365">
    <cfRule type="cellIs" dxfId="1047" priority="5" operator="equal">
      <formula>"NA"</formula>
    </cfRule>
    <cfRule type="cellIs" dxfId="1046" priority="6" operator="equal">
      <formula>"NA"</formula>
    </cfRule>
  </conditionalFormatting>
  <conditionalFormatting sqref="E383:F383">
    <cfRule type="cellIs" dxfId="1045" priority="3" operator="equal">
      <formula>"NA"</formula>
    </cfRule>
    <cfRule type="cellIs" dxfId="1044" priority="4" operator="equal">
      <formula>"NA"</formula>
    </cfRule>
  </conditionalFormatting>
  <conditionalFormatting sqref="E426:F426">
    <cfRule type="cellIs" dxfId="1043" priority="1" operator="equal">
      <formula>"NA"</formula>
    </cfRule>
    <cfRule type="cellIs" dxfId="1042" priority="2" operator="equal">
      <formula>"NA"</formula>
    </cfRule>
  </conditionalFormatting>
  <dataValidations count="8">
    <dataValidation type="textLength" allowBlank="1" showInputMessage="1" showErrorMessage="1" sqref="A670:A671 IT670:IT671 SP670:SP671 ACL670:ACL671 AMH670:AMH671 AWD670:AWD671 BFZ670:BFZ671 BPV670:BPV671 BZR670:BZR671 CJN670:CJN671 CTJ670:CTJ671 DDF670:DDF671 DNB670:DNB671 DWX670:DWX671 EGT670:EGT671 EQP670:EQP671 FAL670:FAL671 FKH670:FKH671 FUD670:FUD671 GDZ670:GDZ671 GNV670:GNV671 GXR670:GXR671 HHN670:HHN671 HRJ670:HRJ671 IBF670:IBF671 ILB670:ILB671 IUX670:IUX671 JET670:JET671 JOP670:JOP671 JYL670:JYL671 KIH670:KIH671 KSD670:KSD671 LBZ670:LBZ671 LLV670:LLV671 LVR670:LVR671 MFN670:MFN671 MPJ670:MPJ671 MZF670:MZF671 NJB670:NJB671 NSX670:NSX671 OCT670:OCT671 OMP670:OMP671 OWL670:OWL671 PGH670:PGH671 PQD670:PQD671 PZZ670:PZZ671 QJV670:QJV671 QTR670:QTR671 RDN670:RDN671 RNJ670:RNJ671 RXF670:RXF671 SHB670:SHB671 SQX670:SQX671 TAT670:TAT671 TKP670:TKP671 TUL670:TUL671 UEH670:UEH671 UOD670:UOD671 UXZ670:UXZ671 VHV670:VHV671 VRR670:VRR671 WBN670:WBN671 WLJ670:WLJ671 WVF670:WVF671">
      <formula1>1</formula1>
      <formula2>100000</formula2>
    </dataValidation>
    <dataValidation type="decimal" operator="greaterThan" allowBlank="1" showInputMessage="1" showErrorMessage="1" error="Please do not enter text" sqref="E159:F163 E61:F66 E69:F74 E150:F156 E173:F177 E11:F27 E166:F170 E78:F84 E141:F147 E132:F138 E123:F129 E114:F120 E105:F111 E96:F102 E87:F93 E31:F57">
      <formula1>-1</formula1>
    </dataValidation>
    <dataValidation type="decimal" operator="greaterThan" showErrorMessage="1" errorTitle="Text Alert" error="Please do not enter text" promptTitle="Numeric Input" prompt="Please enter numeric values or leave blank" sqref="F643 F368:F379 E391:F393 E426 E428:E431 E516:F516 E518:F521 E503:E506 F439:F446 E441 E443:E446 F454:F461 E456 E458:E461 F469:F476 E471 E473:E476 F484:F491 E486 E488:E491 F499:F506 E501 E402:F404 E354:E355 E536:E539 F534:F539 E548:F551 F424:F431 E560:F563 E358:F361 E572:E575 F570:F575 F629:F631 E638 E614:F621 E605:F612 E629 E382:F383 F638:F641 F646:F647 E646 E368:E375 E377:E378 E413:F415 E363:F365 E595:F603 E347:E349 F347:F355">
      <formula1>-1</formula1>
    </dataValidation>
    <dataValidation type="decimal" operator="greaterThan" showInputMessage="1" showErrorMessage="1" sqref="E326:E332 F274:F288 E193 E182:E186 E189 E191 F182:F196 E216 E205:E209 E212 E214 F205:F219 E239 E228:E232 E235 E237 F228:F242 E262 E251:E255 E258 E260 F251:F265 E285 E274:E278 E281 E283 F321:F333 E321:E324">
      <formula1>-1</formula1>
    </dataValidation>
    <dataValidation type="decimal" operator="notEqual" allowBlank="1" showInputMessage="1" showErrorMessage="1" error="Please do not enter '0' or text" promptTitle="Numeric Input" prompt="Please insert numeric value or leave blank_x000a_" sqref="E350:E353 E379 E427 E514:F515 E517:F517 E534:E535 E546:F547 E325 E333 E558:F559 E388:F390 E190 E192 E187:E188 E439:E440 E442 E454:E455 E457 E469:E470 E472 E484:E485 E487 E499:E500 E502 E570:E571 E399:F401 F266 E213 E215 E210:E211 F197 E236 E238 E233:E234 F220 E259 E261 E256:E257 F243 E282 E284 E279:E280 E194:E197 E424:E425 E376 E410:F412 E217:E220 E240:E243 E263:E266 E286:E289 F289">
      <formula1>0</formula1>
    </dataValidation>
    <dataValidation type="list" allowBlank="1" showInputMessage="1" showErrorMessage="1" sqref="E367:F367 E357:F357 E346:F346 F652:F657">
      <formula1>"Yes,No"</formula1>
    </dataValidation>
    <dataValidation type="list" allowBlank="1" showInputMessage="1" showErrorMessage="1" sqref="D183 D206 D229 D252 D275">
      <formula1>"Tonne, Number of Units"</formula1>
    </dataValidation>
    <dataValidation type="list" allowBlank="1" showInputMessage="1" showErrorMessage="1" sqref="E273:F273 E250:F250 E227:F227 E204:F204 E181:F181">
      <formula1>"Combustion Type, Electric Type"</formula1>
    </dataValidation>
  </dataValidations>
  <printOptions horizontalCentered="1"/>
  <pageMargins left="0.25" right="0.25" top="0.5" bottom="0.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6"/>
  <sheetViews>
    <sheetView workbookViewId="0">
      <selection activeCell="C2" sqref="C2:F2"/>
    </sheetView>
  </sheetViews>
  <sheetFormatPr defaultColWidth="0" defaultRowHeight="14.25" zeroHeight="1"/>
  <cols>
    <col min="1" max="1" width="7.85546875" style="97" customWidth="1"/>
    <col min="2" max="2" width="43.5703125" style="83" customWidth="1"/>
    <col min="3" max="3" width="28.5703125" style="97" bestFit="1" customWidth="1"/>
    <col min="4" max="4" width="14.140625" style="97" customWidth="1"/>
    <col min="5" max="5" width="16.140625" style="83" customWidth="1"/>
    <col min="6" max="6" width="18.42578125" style="83" customWidth="1"/>
    <col min="7" max="16384" width="0" style="317" hidden="1"/>
  </cols>
  <sheetData>
    <row r="1" spans="1:16384" ht="20.25">
      <c r="A1" s="675" t="s">
        <v>452</v>
      </c>
      <c r="B1" s="675"/>
      <c r="C1" s="675"/>
      <c r="D1" s="675"/>
      <c r="E1" s="675"/>
      <c r="F1" s="675"/>
    </row>
    <row r="2" spans="1:16384" s="318" customFormat="1" ht="18">
      <c r="A2" s="676" t="s">
        <v>2</v>
      </c>
      <c r="B2" s="677"/>
      <c r="C2" s="678" t="str">
        <f>'General Information'!D3 &amp;"  "&amp;""</f>
        <v xml:space="preserve">  </v>
      </c>
      <c r="D2" s="679"/>
      <c r="E2" s="679"/>
      <c r="F2" s="680"/>
    </row>
    <row r="3" spans="1:16384" s="318" customFormat="1" ht="18">
      <c r="A3" s="678" t="s">
        <v>453</v>
      </c>
      <c r="B3" s="680"/>
      <c r="C3" s="681" t="s">
        <v>338</v>
      </c>
      <c r="D3" s="682"/>
      <c r="E3" s="84"/>
      <c r="F3" s="303" t="str">
        <f>'Form Sk2'!F652</f>
        <v>Yes</v>
      </c>
    </row>
    <row r="4" spans="1:16384" s="320" customFormat="1" ht="38.25">
      <c r="A4" s="313" t="s">
        <v>454</v>
      </c>
      <c r="B4" s="314" t="s">
        <v>1</v>
      </c>
      <c r="C4" s="315" t="s">
        <v>163</v>
      </c>
      <c r="D4" s="315" t="s">
        <v>455</v>
      </c>
      <c r="E4" s="316" t="str">
        <f>'Form Sk2'!E7</f>
        <v>Previous Year               (20__-20__)</v>
      </c>
      <c r="F4" s="316" t="str">
        <f>'Form Sk2'!F7</f>
        <v>Current/Assessment /Target Year            (2018-2019)</v>
      </c>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c r="IS4" s="319"/>
      <c r="IT4" s="319"/>
      <c r="IU4" s="319"/>
      <c r="IV4" s="319"/>
      <c r="IW4" s="319"/>
      <c r="IX4" s="319"/>
      <c r="IY4" s="319"/>
      <c r="IZ4" s="319"/>
      <c r="JA4" s="319"/>
      <c r="JB4" s="319"/>
      <c r="JC4" s="319"/>
      <c r="JD4" s="319"/>
      <c r="JE4" s="319"/>
      <c r="JF4" s="319"/>
      <c r="JG4" s="319"/>
      <c r="JH4" s="319"/>
      <c r="JI4" s="319"/>
      <c r="JJ4" s="319"/>
      <c r="JK4" s="319"/>
      <c r="JL4" s="319"/>
      <c r="JM4" s="319"/>
      <c r="JN4" s="319"/>
      <c r="JO4" s="319"/>
      <c r="JP4" s="319"/>
      <c r="JQ4" s="319"/>
      <c r="JR4" s="319"/>
      <c r="JS4" s="319"/>
      <c r="JT4" s="319"/>
      <c r="JU4" s="319"/>
      <c r="JV4" s="319"/>
      <c r="JW4" s="319"/>
      <c r="JX4" s="319"/>
      <c r="JY4" s="319"/>
      <c r="JZ4" s="319"/>
      <c r="KA4" s="319"/>
      <c r="KB4" s="319"/>
      <c r="KC4" s="319"/>
      <c r="KD4" s="319"/>
      <c r="KE4" s="319"/>
      <c r="KF4" s="319"/>
      <c r="KG4" s="319"/>
      <c r="KH4" s="319"/>
      <c r="KI4" s="319"/>
      <c r="KJ4" s="319"/>
      <c r="KK4" s="319"/>
      <c r="KL4" s="319"/>
      <c r="KM4" s="319"/>
      <c r="KN4" s="319"/>
      <c r="KO4" s="319"/>
      <c r="KP4" s="319"/>
      <c r="KQ4" s="319"/>
      <c r="KR4" s="319"/>
      <c r="KS4" s="319"/>
      <c r="KT4" s="319"/>
      <c r="KU4" s="319"/>
      <c r="KV4" s="319"/>
      <c r="KW4" s="319"/>
      <c r="KX4" s="319"/>
      <c r="KY4" s="319"/>
      <c r="KZ4" s="319"/>
      <c r="LA4" s="319"/>
      <c r="LB4" s="319"/>
      <c r="LC4" s="319"/>
      <c r="LD4" s="319"/>
      <c r="LE4" s="319"/>
      <c r="LF4" s="319"/>
      <c r="LG4" s="319"/>
      <c r="LH4" s="319"/>
      <c r="LI4" s="319"/>
      <c r="LJ4" s="319"/>
      <c r="LK4" s="319"/>
      <c r="LL4" s="319"/>
      <c r="LM4" s="319"/>
      <c r="LN4" s="319"/>
      <c r="LO4" s="319"/>
      <c r="LP4" s="319"/>
      <c r="LQ4" s="319"/>
      <c r="LR4" s="319"/>
      <c r="LS4" s="319"/>
      <c r="LT4" s="319"/>
      <c r="LU4" s="319"/>
      <c r="LV4" s="319"/>
      <c r="LW4" s="319"/>
      <c r="LX4" s="319"/>
      <c r="LY4" s="319"/>
      <c r="LZ4" s="319"/>
      <c r="MA4" s="319"/>
      <c r="MB4" s="319"/>
      <c r="MC4" s="319"/>
      <c r="MD4" s="319"/>
      <c r="ME4" s="319"/>
      <c r="MF4" s="319"/>
      <c r="MG4" s="319"/>
      <c r="MH4" s="319"/>
      <c r="MI4" s="319"/>
      <c r="MJ4" s="319"/>
      <c r="MK4" s="319"/>
      <c r="ML4" s="319"/>
      <c r="MM4" s="319"/>
      <c r="MN4" s="319"/>
      <c r="MO4" s="319"/>
      <c r="MP4" s="319"/>
      <c r="MQ4" s="319"/>
      <c r="MR4" s="319"/>
      <c r="MS4" s="319"/>
      <c r="MT4" s="319"/>
      <c r="MU4" s="319"/>
      <c r="MV4" s="319"/>
      <c r="MW4" s="319"/>
      <c r="MX4" s="319"/>
      <c r="MY4" s="319"/>
      <c r="MZ4" s="319"/>
      <c r="NA4" s="319"/>
      <c r="NB4" s="319"/>
      <c r="NC4" s="319"/>
      <c r="ND4" s="319"/>
      <c r="NE4" s="319"/>
      <c r="NF4" s="319"/>
      <c r="NG4" s="319"/>
      <c r="NH4" s="319"/>
      <c r="NI4" s="319"/>
      <c r="NJ4" s="319"/>
      <c r="NK4" s="319"/>
      <c r="NL4" s="319"/>
      <c r="NM4" s="319"/>
      <c r="NN4" s="319"/>
      <c r="NO4" s="319"/>
      <c r="NP4" s="319"/>
      <c r="NQ4" s="319"/>
      <c r="NR4" s="319"/>
      <c r="NS4" s="319"/>
      <c r="NT4" s="319"/>
      <c r="NU4" s="319"/>
      <c r="NV4" s="319"/>
      <c r="NW4" s="319"/>
      <c r="NX4" s="319"/>
      <c r="NY4" s="319"/>
      <c r="NZ4" s="319"/>
      <c r="OA4" s="319"/>
      <c r="OB4" s="319"/>
      <c r="OC4" s="319"/>
      <c r="OD4" s="319"/>
      <c r="OE4" s="319"/>
      <c r="OF4" s="319"/>
      <c r="OG4" s="319"/>
      <c r="OH4" s="319"/>
      <c r="OI4" s="319"/>
      <c r="OJ4" s="319"/>
      <c r="OK4" s="319"/>
      <c r="OL4" s="319"/>
      <c r="OM4" s="319"/>
      <c r="ON4" s="319"/>
      <c r="OO4" s="319"/>
      <c r="OP4" s="319"/>
      <c r="OQ4" s="319"/>
      <c r="OR4" s="319"/>
      <c r="OS4" s="319"/>
      <c r="OT4" s="319"/>
      <c r="OU4" s="319"/>
      <c r="OV4" s="319"/>
      <c r="OW4" s="319"/>
      <c r="OX4" s="319"/>
      <c r="OY4" s="319"/>
      <c r="OZ4" s="319"/>
      <c r="PA4" s="319"/>
      <c r="PB4" s="319"/>
      <c r="PC4" s="319"/>
      <c r="PD4" s="319"/>
      <c r="PE4" s="319"/>
      <c r="PF4" s="319"/>
      <c r="PG4" s="319"/>
      <c r="PH4" s="319"/>
      <c r="PI4" s="319"/>
      <c r="PJ4" s="319"/>
      <c r="PK4" s="319"/>
      <c r="PL4" s="319"/>
      <c r="PM4" s="319"/>
      <c r="PN4" s="319"/>
      <c r="PO4" s="319"/>
      <c r="PP4" s="319"/>
      <c r="PQ4" s="319"/>
      <c r="PR4" s="319"/>
      <c r="PS4" s="319"/>
      <c r="PT4" s="319"/>
      <c r="PU4" s="319"/>
      <c r="PV4" s="319"/>
      <c r="PW4" s="319"/>
      <c r="PX4" s="319"/>
      <c r="PY4" s="319"/>
      <c r="PZ4" s="319"/>
      <c r="QA4" s="319"/>
      <c r="QB4" s="319"/>
      <c r="QC4" s="319"/>
      <c r="QD4" s="319"/>
      <c r="QE4" s="319"/>
      <c r="QF4" s="319"/>
      <c r="QG4" s="319"/>
      <c r="QH4" s="319"/>
      <c r="QI4" s="319"/>
      <c r="QJ4" s="319"/>
      <c r="QK4" s="319"/>
      <c r="QL4" s="319"/>
      <c r="QM4" s="319"/>
      <c r="QN4" s="319"/>
      <c r="QO4" s="319"/>
      <c r="QP4" s="319"/>
      <c r="QQ4" s="319"/>
      <c r="QR4" s="319"/>
      <c r="QS4" s="319"/>
      <c r="QT4" s="319"/>
      <c r="QU4" s="319"/>
      <c r="QV4" s="319"/>
      <c r="QW4" s="319"/>
      <c r="QX4" s="319"/>
      <c r="QY4" s="319"/>
      <c r="QZ4" s="319"/>
      <c r="RA4" s="319"/>
      <c r="RB4" s="319"/>
      <c r="RC4" s="319"/>
      <c r="RD4" s="319"/>
      <c r="RE4" s="319"/>
      <c r="RF4" s="319"/>
      <c r="RG4" s="319"/>
      <c r="RH4" s="319"/>
      <c r="RI4" s="319"/>
      <c r="RJ4" s="319"/>
      <c r="RK4" s="319"/>
      <c r="RL4" s="319"/>
      <c r="RM4" s="319"/>
      <c r="RN4" s="319"/>
      <c r="RO4" s="319"/>
      <c r="RP4" s="319"/>
      <c r="RQ4" s="319"/>
      <c r="RR4" s="319"/>
      <c r="RS4" s="319"/>
      <c r="RT4" s="319"/>
      <c r="RU4" s="319"/>
      <c r="RV4" s="319"/>
      <c r="RW4" s="319"/>
      <c r="RX4" s="319"/>
      <c r="RY4" s="319"/>
      <c r="RZ4" s="319"/>
      <c r="SA4" s="319"/>
      <c r="SB4" s="319"/>
      <c r="SC4" s="319"/>
      <c r="SD4" s="319"/>
      <c r="SE4" s="319"/>
      <c r="SF4" s="319"/>
      <c r="SG4" s="319"/>
      <c r="SH4" s="319"/>
      <c r="SI4" s="319"/>
      <c r="SJ4" s="319"/>
      <c r="SK4" s="319"/>
      <c r="SL4" s="319"/>
      <c r="SM4" s="319"/>
      <c r="SN4" s="319"/>
      <c r="SO4" s="319"/>
      <c r="SP4" s="319"/>
      <c r="SQ4" s="319"/>
      <c r="SR4" s="319"/>
      <c r="SS4" s="319"/>
      <c r="ST4" s="319"/>
      <c r="SU4" s="319"/>
      <c r="SV4" s="319"/>
      <c r="SW4" s="319"/>
      <c r="SX4" s="319"/>
      <c r="SY4" s="319"/>
      <c r="SZ4" s="319"/>
      <c r="TA4" s="319"/>
      <c r="TB4" s="319"/>
      <c r="TC4" s="319"/>
      <c r="TD4" s="319"/>
      <c r="TE4" s="319"/>
      <c r="TF4" s="319"/>
      <c r="TG4" s="319"/>
      <c r="TH4" s="319"/>
      <c r="TI4" s="319"/>
      <c r="TJ4" s="319"/>
      <c r="TK4" s="319"/>
      <c r="TL4" s="319"/>
      <c r="TM4" s="319"/>
      <c r="TN4" s="319"/>
      <c r="TO4" s="319"/>
      <c r="TP4" s="319"/>
      <c r="TQ4" s="319"/>
      <c r="TR4" s="319"/>
      <c r="TS4" s="319"/>
      <c r="TT4" s="319"/>
      <c r="TU4" s="319"/>
      <c r="TV4" s="319"/>
      <c r="TW4" s="319"/>
      <c r="TX4" s="319"/>
      <c r="TY4" s="319"/>
      <c r="TZ4" s="319"/>
      <c r="UA4" s="319"/>
      <c r="UB4" s="319"/>
      <c r="UC4" s="319"/>
      <c r="UD4" s="319"/>
      <c r="UE4" s="319"/>
      <c r="UF4" s="319"/>
      <c r="UG4" s="319"/>
      <c r="UH4" s="319"/>
      <c r="UI4" s="319"/>
      <c r="UJ4" s="319"/>
      <c r="UK4" s="319"/>
      <c r="UL4" s="319"/>
      <c r="UM4" s="319"/>
      <c r="UN4" s="319"/>
      <c r="UO4" s="319"/>
      <c r="UP4" s="319"/>
      <c r="UQ4" s="319"/>
      <c r="UR4" s="319"/>
      <c r="US4" s="319"/>
      <c r="UT4" s="319"/>
      <c r="UU4" s="319"/>
      <c r="UV4" s="319"/>
      <c r="UW4" s="319"/>
      <c r="UX4" s="319"/>
      <c r="UY4" s="319"/>
      <c r="UZ4" s="319"/>
      <c r="VA4" s="319"/>
      <c r="VB4" s="319"/>
      <c r="VC4" s="319"/>
      <c r="VD4" s="319"/>
      <c r="VE4" s="319"/>
      <c r="VF4" s="319"/>
      <c r="VG4" s="319"/>
      <c r="VH4" s="319"/>
      <c r="VI4" s="319"/>
      <c r="VJ4" s="319"/>
      <c r="VK4" s="319"/>
      <c r="VL4" s="319"/>
      <c r="VM4" s="319"/>
      <c r="VN4" s="319"/>
      <c r="VO4" s="319"/>
      <c r="VP4" s="319"/>
      <c r="VQ4" s="319"/>
      <c r="VR4" s="319"/>
      <c r="VS4" s="319"/>
      <c r="VT4" s="319"/>
      <c r="VU4" s="319"/>
      <c r="VV4" s="319"/>
      <c r="VW4" s="319"/>
      <c r="VX4" s="319"/>
      <c r="VY4" s="319"/>
      <c r="VZ4" s="319"/>
      <c r="WA4" s="319"/>
      <c r="WB4" s="319"/>
      <c r="WC4" s="319"/>
      <c r="WD4" s="319"/>
      <c r="WE4" s="319"/>
      <c r="WF4" s="319"/>
      <c r="WG4" s="319"/>
      <c r="WH4" s="319"/>
      <c r="WI4" s="319"/>
      <c r="WJ4" s="319"/>
      <c r="WK4" s="319"/>
      <c r="WL4" s="319"/>
      <c r="WM4" s="319"/>
      <c r="WN4" s="319"/>
      <c r="WO4" s="319"/>
      <c r="WP4" s="319"/>
      <c r="WQ4" s="319"/>
      <c r="WR4" s="319"/>
      <c r="WS4" s="319"/>
      <c r="WT4" s="319"/>
      <c r="WU4" s="319"/>
      <c r="WV4" s="319"/>
      <c r="WW4" s="319"/>
      <c r="WX4" s="319"/>
      <c r="WY4" s="319"/>
      <c r="WZ4" s="319"/>
      <c r="XA4" s="319"/>
      <c r="XB4" s="319"/>
      <c r="XC4" s="319"/>
      <c r="XD4" s="319"/>
      <c r="XE4" s="319"/>
      <c r="XF4" s="319"/>
      <c r="XG4" s="319"/>
      <c r="XH4" s="319"/>
      <c r="XI4" s="319"/>
      <c r="XJ4" s="319"/>
      <c r="XK4" s="319"/>
      <c r="XL4" s="319"/>
      <c r="XM4" s="319"/>
      <c r="XN4" s="319"/>
      <c r="XO4" s="319"/>
      <c r="XP4" s="319"/>
      <c r="XQ4" s="319"/>
      <c r="XR4" s="319"/>
      <c r="XS4" s="319"/>
      <c r="XT4" s="319"/>
      <c r="XU4" s="319"/>
      <c r="XV4" s="319"/>
      <c r="XW4" s="319"/>
      <c r="XX4" s="319"/>
      <c r="XY4" s="319"/>
      <c r="XZ4" s="319"/>
      <c r="YA4" s="319"/>
      <c r="YB4" s="319"/>
      <c r="YC4" s="319"/>
      <c r="YD4" s="319"/>
      <c r="YE4" s="319"/>
      <c r="YF4" s="319"/>
      <c r="YG4" s="319"/>
      <c r="YH4" s="319"/>
      <c r="YI4" s="319"/>
      <c r="YJ4" s="319"/>
      <c r="YK4" s="319"/>
      <c r="YL4" s="319"/>
      <c r="YM4" s="319"/>
      <c r="YN4" s="319"/>
      <c r="YO4" s="319"/>
      <c r="YP4" s="319"/>
      <c r="YQ4" s="319"/>
      <c r="YR4" s="319"/>
      <c r="YS4" s="319"/>
      <c r="YT4" s="319"/>
      <c r="YU4" s="319"/>
      <c r="YV4" s="319"/>
      <c r="YW4" s="319"/>
      <c r="YX4" s="319"/>
      <c r="YY4" s="319"/>
      <c r="YZ4" s="319"/>
      <c r="ZA4" s="319"/>
      <c r="ZB4" s="319"/>
      <c r="ZC4" s="319"/>
      <c r="ZD4" s="319"/>
      <c r="ZE4" s="319"/>
      <c r="ZF4" s="319"/>
      <c r="ZG4" s="319"/>
      <c r="ZH4" s="319"/>
      <c r="ZI4" s="319"/>
      <c r="ZJ4" s="319"/>
      <c r="ZK4" s="319"/>
      <c r="ZL4" s="319"/>
      <c r="ZM4" s="319"/>
      <c r="ZN4" s="319"/>
      <c r="ZO4" s="319"/>
      <c r="ZP4" s="319"/>
      <c r="ZQ4" s="319"/>
      <c r="ZR4" s="319"/>
      <c r="ZS4" s="319"/>
      <c r="ZT4" s="319"/>
      <c r="ZU4" s="319"/>
      <c r="ZV4" s="319"/>
      <c r="ZW4" s="319"/>
      <c r="ZX4" s="319"/>
      <c r="ZY4" s="319"/>
      <c r="ZZ4" s="319"/>
      <c r="AAA4" s="319"/>
      <c r="AAB4" s="319"/>
      <c r="AAC4" s="319"/>
      <c r="AAD4" s="319"/>
      <c r="AAE4" s="319"/>
      <c r="AAF4" s="319"/>
      <c r="AAG4" s="319"/>
      <c r="AAH4" s="319"/>
      <c r="AAI4" s="319"/>
      <c r="AAJ4" s="319"/>
      <c r="AAK4" s="319"/>
      <c r="AAL4" s="319"/>
      <c r="AAM4" s="319"/>
      <c r="AAN4" s="319"/>
      <c r="AAO4" s="319"/>
      <c r="AAP4" s="319"/>
      <c r="AAQ4" s="319"/>
      <c r="AAR4" s="319"/>
      <c r="AAS4" s="319"/>
      <c r="AAT4" s="319"/>
      <c r="AAU4" s="319"/>
      <c r="AAV4" s="319"/>
      <c r="AAW4" s="319"/>
      <c r="AAX4" s="319"/>
      <c r="AAY4" s="319"/>
      <c r="AAZ4" s="319"/>
      <c r="ABA4" s="319"/>
      <c r="ABB4" s="319"/>
      <c r="ABC4" s="319"/>
      <c r="ABD4" s="319"/>
      <c r="ABE4" s="319"/>
      <c r="ABF4" s="319"/>
      <c r="ABG4" s="319"/>
      <c r="ABH4" s="319"/>
      <c r="ABI4" s="319"/>
      <c r="ABJ4" s="319"/>
      <c r="ABK4" s="319"/>
      <c r="ABL4" s="319"/>
      <c r="ABM4" s="319"/>
      <c r="ABN4" s="319"/>
      <c r="ABO4" s="319"/>
      <c r="ABP4" s="319"/>
      <c r="ABQ4" s="319"/>
      <c r="ABR4" s="319"/>
      <c r="ABS4" s="319"/>
      <c r="ABT4" s="319"/>
      <c r="ABU4" s="319"/>
      <c r="ABV4" s="319"/>
      <c r="ABW4" s="319"/>
      <c r="ABX4" s="319"/>
      <c r="ABY4" s="319"/>
      <c r="ABZ4" s="319"/>
      <c r="ACA4" s="319"/>
      <c r="ACB4" s="319"/>
      <c r="ACC4" s="319"/>
      <c r="ACD4" s="319"/>
      <c r="ACE4" s="319"/>
      <c r="ACF4" s="319"/>
      <c r="ACG4" s="319"/>
      <c r="ACH4" s="319"/>
      <c r="ACI4" s="319"/>
      <c r="ACJ4" s="319"/>
      <c r="ACK4" s="319"/>
      <c r="ACL4" s="319"/>
      <c r="ACM4" s="319"/>
      <c r="ACN4" s="319"/>
      <c r="ACO4" s="319"/>
      <c r="ACP4" s="319"/>
      <c r="ACQ4" s="319"/>
      <c r="ACR4" s="319"/>
      <c r="ACS4" s="319"/>
      <c r="ACT4" s="319"/>
      <c r="ACU4" s="319"/>
      <c r="ACV4" s="319"/>
      <c r="ACW4" s="319"/>
      <c r="ACX4" s="319"/>
      <c r="ACY4" s="319"/>
      <c r="ACZ4" s="319"/>
      <c r="ADA4" s="319"/>
      <c r="ADB4" s="319"/>
      <c r="ADC4" s="319"/>
      <c r="ADD4" s="319"/>
      <c r="ADE4" s="319"/>
      <c r="ADF4" s="319"/>
      <c r="ADG4" s="319"/>
      <c r="ADH4" s="319"/>
      <c r="ADI4" s="319"/>
      <c r="ADJ4" s="319"/>
      <c r="ADK4" s="319"/>
      <c r="ADL4" s="319"/>
      <c r="ADM4" s="319"/>
      <c r="ADN4" s="319"/>
      <c r="ADO4" s="319"/>
      <c r="ADP4" s="319"/>
      <c r="ADQ4" s="319"/>
      <c r="ADR4" s="319"/>
      <c r="ADS4" s="319"/>
      <c r="ADT4" s="319"/>
      <c r="ADU4" s="319"/>
      <c r="ADV4" s="319"/>
      <c r="ADW4" s="319"/>
      <c r="ADX4" s="319"/>
      <c r="ADY4" s="319"/>
      <c r="ADZ4" s="319"/>
      <c r="AEA4" s="319"/>
      <c r="AEB4" s="319"/>
      <c r="AEC4" s="319"/>
      <c r="AED4" s="319"/>
      <c r="AEE4" s="319"/>
      <c r="AEF4" s="319"/>
      <c r="AEG4" s="319"/>
      <c r="AEH4" s="319"/>
      <c r="AEI4" s="319"/>
      <c r="AEJ4" s="319"/>
      <c r="AEK4" s="319"/>
      <c r="AEL4" s="319"/>
      <c r="AEM4" s="319"/>
      <c r="AEN4" s="319"/>
      <c r="AEO4" s="319"/>
      <c r="AEP4" s="319"/>
      <c r="AEQ4" s="319"/>
      <c r="AER4" s="319"/>
      <c r="AES4" s="319"/>
      <c r="AET4" s="319"/>
      <c r="AEU4" s="319"/>
      <c r="AEV4" s="319"/>
      <c r="AEW4" s="319"/>
      <c r="AEX4" s="319"/>
      <c r="AEY4" s="319"/>
      <c r="AEZ4" s="319"/>
      <c r="AFA4" s="319"/>
      <c r="AFB4" s="319"/>
      <c r="AFC4" s="319"/>
      <c r="AFD4" s="319"/>
      <c r="AFE4" s="319"/>
      <c r="AFF4" s="319"/>
      <c r="AFG4" s="319"/>
      <c r="AFH4" s="319"/>
      <c r="AFI4" s="319"/>
      <c r="AFJ4" s="319"/>
      <c r="AFK4" s="319"/>
      <c r="AFL4" s="319"/>
      <c r="AFM4" s="319"/>
      <c r="AFN4" s="319"/>
      <c r="AFO4" s="319"/>
      <c r="AFP4" s="319"/>
      <c r="AFQ4" s="319"/>
      <c r="AFR4" s="319"/>
      <c r="AFS4" s="319"/>
      <c r="AFT4" s="319"/>
      <c r="AFU4" s="319"/>
      <c r="AFV4" s="319"/>
      <c r="AFW4" s="319"/>
      <c r="AFX4" s="319"/>
      <c r="AFY4" s="319"/>
      <c r="AFZ4" s="319"/>
      <c r="AGA4" s="319"/>
      <c r="AGB4" s="319"/>
      <c r="AGC4" s="319"/>
      <c r="AGD4" s="319"/>
      <c r="AGE4" s="319"/>
      <c r="AGF4" s="319"/>
      <c r="AGG4" s="319"/>
      <c r="AGH4" s="319"/>
      <c r="AGI4" s="319"/>
      <c r="AGJ4" s="319"/>
      <c r="AGK4" s="319"/>
      <c r="AGL4" s="319"/>
      <c r="AGM4" s="319"/>
      <c r="AGN4" s="319"/>
      <c r="AGO4" s="319"/>
      <c r="AGP4" s="319"/>
      <c r="AGQ4" s="319"/>
      <c r="AGR4" s="319"/>
      <c r="AGS4" s="319"/>
      <c r="AGT4" s="319"/>
      <c r="AGU4" s="319"/>
      <c r="AGV4" s="319"/>
      <c r="AGW4" s="319"/>
      <c r="AGX4" s="319"/>
      <c r="AGY4" s="319"/>
      <c r="AGZ4" s="319"/>
      <c r="AHA4" s="319"/>
      <c r="AHB4" s="319"/>
      <c r="AHC4" s="319"/>
      <c r="AHD4" s="319"/>
      <c r="AHE4" s="319"/>
      <c r="AHF4" s="319"/>
      <c r="AHG4" s="319"/>
      <c r="AHH4" s="319"/>
      <c r="AHI4" s="319"/>
      <c r="AHJ4" s="319"/>
      <c r="AHK4" s="319"/>
      <c r="AHL4" s="319"/>
      <c r="AHM4" s="319"/>
      <c r="AHN4" s="319"/>
      <c r="AHO4" s="319"/>
      <c r="AHP4" s="319"/>
      <c r="AHQ4" s="319"/>
      <c r="AHR4" s="319"/>
      <c r="AHS4" s="319"/>
      <c r="AHT4" s="319"/>
      <c r="AHU4" s="319"/>
      <c r="AHV4" s="319"/>
      <c r="AHW4" s="319"/>
      <c r="AHX4" s="319"/>
      <c r="AHY4" s="319"/>
      <c r="AHZ4" s="319"/>
      <c r="AIA4" s="319"/>
      <c r="AIB4" s="319"/>
      <c r="AIC4" s="319"/>
      <c r="AID4" s="319"/>
      <c r="AIE4" s="319"/>
      <c r="AIF4" s="319"/>
      <c r="AIG4" s="319"/>
      <c r="AIH4" s="319"/>
      <c r="AII4" s="319"/>
      <c r="AIJ4" s="319"/>
      <c r="AIK4" s="319"/>
      <c r="AIL4" s="319"/>
      <c r="AIM4" s="319"/>
      <c r="AIN4" s="319"/>
      <c r="AIO4" s="319"/>
      <c r="AIP4" s="319"/>
      <c r="AIQ4" s="319"/>
      <c r="AIR4" s="319"/>
      <c r="AIS4" s="319"/>
      <c r="AIT4" s="319"/>
      <c r="AIU4" s="319"/>
      <c r="AIV4" s="319"/>
      <c r="AIW4" s="319"/>
      <c r="AIX4" s="319"/>
      <c r="AIY4" s="319"/>
      <c r="AIZ4" s="319"/>
      <c r="AJA4" s="319"/>
      <c r="AJB4" s="319"/>
      <c r="AJC4" s="319"/>
      <c r="AJD4" s="319"/>
      <c r="AJE4" s="319"/>
      <c r="AJF4" s="319"/>
      <c r="AJG4" s="319"/>
      <c r="AJH4" s="319"/>
      <c r="AJI4" s="319"/>
      <c r="AJJ4" s="319"/>
      <c r="AJK4" s="319"/>
      <c r="AJL4" s="319"/>
      <c r="AJM4" s="319"/>
      <c r="AJN4" s="319"/>
      <c r="AJO4" s="319"/>
      <c r="AJP4" s="319"/>
      <c r="AJQ4" s="319"/>
      <c r="AJR4" s="319"/>
      <c r="AJS4" s="319"/>
      <c r="AJT4" s="319"/>
      <c r="AJU4" s="319"/>
      <c r="AJV4" s="319"/>
      <c r="AJW4" s="319"/>
      <c r="AJX4" s="319"/>
      <c r="AJY4" s="319"/>
      <c r="AJZ4" s="319"/>
      <c r="AKA4" s="319"/>
      <c r="AKB4" s="319"/>
      <c r="AKC4" s="319"/>
      <c r="AKD4" s="319"/>
      <c r="AKE4" s="319"/>
      <c r="AKF4" s="319"/>
      <c r="AKG4" s="319"/>
      <c r="AKH4" s="319"/>
      <c r="AKI4" s="319"/>
      <c r="AKJ4" s="319"/>
      <c r="AKK4" s="319"/>
      <c r="AKL4" s="319"/>
      <c r="AKM4" s="319"/>
      <c r="AKN4" s="319"/>
      <c r="AKO4" s="319"/>
      <c r="AKP4" s="319"/>
      <c r="AKQ4" s="319"/>
      <c r="AKR4" s="319"/>
      <c r="AKS4" s="319"/>
      <c r="AKT4" s="319"/>
      <c r="AKU4" s="319"/>
      <c r="AKV4" s="319"/>
      <c r="AKW4" s="319"/>
      <c r="AKX4" s="319"/>
      <c r="AKY4" s="319"/>
      <c r="AKZ4" s="319"/>
      <c r="ALA4" s="319"/>
      <c r="ALB4" s="319"/>
      <c r="ALC4" s="319"/>
      <c r="ALD4" s="319"/>
      <c r="ALE4" s="319"/>
      <c r="ALF4" s="319"/>
      <c r="ALG4" s="319"/>
      <c r="ALH4" s="319"/>
      <c r="ALI4" s="319"/>
      <c r="ALJ4" s="319"/>
      <c r="ALK4" s="319"/>
      <c r="ALL4" s="319"/>
      <c r="ALM4" s="319"/>
      <c r="ALN4" s="319"/>
      <c r="ALO4" s="319"/>
      <c r="ALP4" s="319"/>
      <c r="ALQ4" s="319"/>
      <c r="ALR4" s="319"/>
      <c r="ALS4" s="319"/>
      <c r="ALT4" s="319"/>
      <c r="ALU4" s="319"/>
      <c r="ALV4" s="319"/>
      <c r="ALW4" s="319"/>
      <c r="ALX4" s="319"/>
      <c r="ALY4" s="319"/>
      <c r="ALZ4" s="319"/>
      <c r="AMA4" s="319"/>
      <c r="AMB4" s="319"/>
      <c r="AMC4" s="319"/>
      <c r="AMD4" s="319"/>
      <c r="AME4" s="319"/>
      <c r="AMF4" s="319"/>
      <c r="AMG4" s="319"/>
      <c r="AMH4" s="319"/>
      <c r="AMI4" s="319"/>
      <c r="AMJ4" s="319"/>
      <c r="AMK4" s="319"/>
      <c r="AML4" s="319"/>
      <c r="AMM4" s="319"/>
      <c r="AMN4" s="319"/>
      <c r="AMO4" s="319"/>
      <c r="AMP4" s="319"/>
      <c r="AMQ4" s="319"/>
      <c r="AMR4" s="319"/>
      <c r="AMS4" s="319"/>
      <c r="AMT4" s="319"/>
      <c r="AMU4" s="319"/>
      <c r="AMV4" s="319"/>
      <c r="AMW4" s="319"/>
      <c r="AMX4" s="319"/>
      <c r="AMY4" s="319"/>
      <c r="AMZ4" s="319"/>
      <c r="ANA4" s="319"/>
      <c r="ANB4" s="319"/>
      <c r="ANC4" s="319"/>
      <c r="AND4" s="319"/>
      <c r="ANE4" s="319"/>
      <c r="ANF4" s="319"/>
      <c r="ANG4" s="319"/>
      <c r="ANH4" s="319"/>
      <c r="ANI4" s="319"/>
      <c r="ANJ4" s="319"/>
      <c r="ANK4" s="319"/>
      <c r="ANL4" s="319"/>
      <c r="ANM4" s="319"/>
      <c r="ANN4" s="319"/>
      <c r="ANO4" s="319"/>
      <c r="ANP4" s="319"/>
      <c r="ANQ4" s="319"/>
      <c r="ANR4" s="319"/>
      <c r="ANS4" s="319"/>
      <c r="ANT4" s="319"/>
      <c r="ANU4" s="319"/>
      <c r="ANV4" s="319"/>
      <c r="ANW4" s="319"/>
      <c r="ANX4" s="319"/>
      <c r="ANY4" s="319"/>
      <c r="ANZ4" s="319"/>
      <c r="AOA4" s="319"/>
      <c r="AOB4" s="319"/>
      <c r="AOC4" s="319"/>
      <c r="AOD4" s="319"/>
      <c r="AOE4" s="319"/>
      <c r="AOF4" s="319"/>
      <c r="AOG4" s="319"/>
      <c r="AOH4" s="319"/>
      <c r="AOI4" s="319"/>
      <c r="AOJ4" s="319"/>
      <c r="AOK4" s="319"/>
      <c r="AOL4" s="319"/>
      <c r="AOM4" s="319"/>
      <c r="AON4" s="319"/>
      <c r="AOO4" s="319"/>
      <c r="AOP4" s="319"/>
      <c r="AOQ4" s="319"/>
      <c r="AOR4" s="319"/>
      <c r="AOS4" s="319"/>
      <c r="AOT4" s="319"/>
      <c r="AOU4" s="319"/>
      <c r="AOV4" s="319"/>
      <c r="AOW4" s="319"/>
      <c r="AOX4" s="319"/>
      <c r="AOY4" s="319"/>
      <c r="AOZ4" s="319"/>
      <c r="APA4" s="319"/>
      <c r="APB4" s="319"/>
      <c r="APC4" s="319"/>
      <c r="APD4" s="319"/>
      <c r="APE4" s="319"/>
      <c r="APF4" s="319"/>
      <c r="APG4" s="319"/>
      <c r="APH4" s="319"/>
      <c r="API4" s="319"/>
      <c r="APJ4" s="319"/>
      <c r="APK4" s="319"/>
      <c r="APL4" s="319"/>
      <c r="APM4" s="319"/>
      <c r="APN4" s="319"/>
      <c r="APO4" s="319"/>
      <c r="APP4" s="319"/>
      <c r="APQ4" s="319"/>
      <c r="APR4" s="319"/>
      <c r="APS4" s="319"/>
      <c r="APT4" s="319"/>
      <c r="APU4" s="319"/>
      <c r="APV4" s="319"/>
      <c r="APW4" s="319"/>
      <c r="APX4" s="319"/>
      <c r="APY4" s="319"/>
      <c r="APZ4" s="319"/>
      <c r="AQA4" s="319"/>
      <c r="AQB4" s="319"/>
      <c r="AQC4" s="319"/>
      <c r="AQD4" s="319"/>
      <c r="AQE4" s="319"/>
      <c r="AQF4" s="319"/>
      <c r="AQG4" s="319"/>
      <c r="AQH4" s="319"/>
      <c r="AQI4" s="319"/>
      <c r="AQJ4" s="319"/>
      <c r="AQK4" s="319"/>
      <c r="AQL4" s="319"/>
      <c r="AQM4" s="319"/>
      <c r="AQN4" s="319"/>
      <c r="AQO4" s="319"/>
      <c r="AQP4" s="319"/>
      <c r="AQQ4" s="319"/>
      <c r="AQR4" s="319"/>
      <c r="AQS4" s="319"/>
      <c r="AQT4" s="319"/>
      <c r="AQU4" s="319"/>
      <c r="AQV4" s="319"/>
      <c r="AQW4" s="319"/>
      <c r="AQX4" s="319"/>
      <c r="AQY4" s="319"/>
      <c r="AQZ4" s="319"/>
      <c r="ARA4" s="319"/>
      <c r="ARB4" s="319"/>
      <c r="ARC4" s="319"/>
      <c r="ARD4" s="319"/>
      <c r="ARE4" s="319"/>
      <c r="ARF4" s="319"/>
      <c r="ARG4" s="319"/>
      <c r="ARH4" s="319"/>
      <c r="ARI4" s="319"/>
      <c r="ARJ4" s="319"/>
      <c r="ARK4" s="319"/>
      <c r="ARL4" s="319"/>
      <c r="ARM4" s="319"/>
      <c r="ARN4" s="319"/>
      <c r="ARO4" s="319"/>
      <c r="ARP4" s="319"/>
      <c r="ARQ4" s="319"/>
      <c r="ARR4" s="319"/>
      <c r="ARS4" s="319"/>
      <c r="ART4" s="319"/>
      <c r="ARU4" s="319"/>
      <c r="ARV4" s="319"/>
      <c r="ARW4" s="319"/>
      <c r="ARX4" s="319"/>
      <c r="ARY4" s="319"/>
      <c r="ARZ4" s="319"/>
      <c r="ASA4" s="319"/>
      <c r="ASB4" s="319"/>
      <c r="ASC4" s="319"/>
      <c r="ASD4" s="319"/>
      <c r="ASE4" s="319"/>
      <c r="ASF4" s="319"/>
      <c r="ASG4" s="319"/>
      <c r="ASH4" s="319"/>
      <c r="ASI4" s="319"/>
      <c r="ASJ4" s="319"/>
      <c r="ASK4" s="319"/>
      <c r="ASL4" s="319"/>
      <c r="ASM4" s="319"/>
      <c r="ASN4" s="319"/>
      <c r="ASO4" s="319"/>
      <c r="ASP4" s="319"/>
      <c r="ASQ4" s="319"/>
      <c r="ASR4" s="319"/>
      <c r="ASS4" s="319"/>
      <c r="AST4" s="319"/>
      <c r="ASU4" s="319"/>
      <c r="ASV4" s="319"/>
      <c r="ASW4" s="319"/>
      <c r="ASX4" s="319"/>
      <c r="ASY4" s="319"/>
      <c r="ASZ4" s="319"/>
      <c r="ATA4" s="319"/>
      <c r="ATB4" s="319"/>
      <c r="ATC4" s="319"/>
      <c r="ATD4" s="319"/>
      <c r="ATE4" s="319"/>
      <c r="ATF4" s="319"/>
      <c r="ATG4" s="319"/>
      <c r="ATH4" s="319"/>
      <c r="ATI4" s="319"/>
      <c r="ATJ4" s="319"/>
      <c r="ATK4" s="319"/>
      <c r="ATL4" s="319"/>
      <c r="ATM4" s="319"/>
      <c r="ATN4" s="319"/>
      <c r="ATO4" s="319"/>
      <c r="ATP4" s="319"/>
      <c r="ATQ4" s="319"/>
      <c r="ATR4" s="319"/>
      <c r="ATS4" s="319"/>
      <c r="ATT4" s="319"/>
      <c r="ATU4" s="319"/>
      <c r="ATV4" s="319"/>
      <c r="ATW4" s="319"/>
      <c r="ATX4" s="319"/>
      <c r="ATY4" s="319"/>
      <c r="ATZ4" s="319"/>
      <c r="AUA4" s="319"/>
      <c r="AUB4" s="319"/>
      <c r="AUC4" s="319"/>
      <c r="AUD4" s="319"/>
      <c r="AUE4" s="319"/>
      <c r="AUF4" s="319"/>
      <c r="AUG4" s="319"/>
      <c r="AUH4" s="319"/>
      <c r="AUI4" s="319"/>
      <c r="AUJ4" s="319"/>
      <c r="AUK4" s="319"/>
      <c r="AUL4" s="319"/>
      <c r="AUM4" s="319"/>
      <c r="AUN4" s="319"/>
      <c r="AUO4" s="319"/>
      <c r="AUP4" s="319"/>
      <c r="AUQ4" s="319"/>
      <c r="AUR4" s="319"/>
      <c r="AUS4" s="319"/>
      <c r="AUT4" s="319"/>
      <c r="AUU4" s="319"/>
      <c r="AUV4" s="319"/>
      <c r="AUW4" s="319"/>
      <c r="AUX4" s="319"/>
      <c r="AUY4" s="319"/>
      <c r="AUZ4" s="319"/>
      <c r="AVA4" s="319"/>
      <c r="AVB4" s="319"/>
      <c r="AVC4" s="319"/>
      <c r="AVD4" s="319"/>
      <c r="AVE4" s="319"/>
      <c r="AVF4" s="319"/>
      <c r="AVG4" s="319"/>
      <c r="AVH4" s="319"/>
      <c r="AVI4" s="319"/>
      <c r="AVJ4" s="319"/>
      <c r="AVK4" s="319"/>
      <c r="AVL4" s="319"/>
      <c r="AVM4" s="319"/>
      <c r="AVN4" s="319"/>
      <c r="AVO4" s="319"/>
      <c r="AVP4" s="319"/>
      <c r="AVQ4" s="319"/>
      <c r="AVR4" s="319"/>
      <c r="AVS4" s="319"/>
      <c r="AVT4" s="319"/>
      <c r="AVU4" s="319"/>
      <c r="AVV4" s="319"/>
      <c r="AVW4" s="319"/>
      <c r="AVX4" s="319"/>
      <c r="AVY4" s="319"/>
      <c r="AVZ4" s="319"/>
      <c r="AWA4" s="319"/>
      <c r="AWB4" s="319"/>
      <c r="AWC4" s="319"/>
      <c r="AWD4" s="319"/>
      <c r="AWE4" s="319"/>
      <c r="AWF4" s="319"/>
      <c r="AWG4" s="319"/>
      <c r="AWH4" s="319"/>
      <c r="AWI4" s="319"/>
      <c r="AWJ4" s="319"/>
      <c r="AWK4" s="319"/>
      <c r="AWL4" s="319"/>
      <c r="AWM4" s="319"/>
      <c r="AWN4" s="319"/>
      <c r="AWO4" s="319"/>
      <c r="AWP4" s="319"/>
      <c r="AWQ4" s="319"/>
      <c r="AWR4" s="319"/>
      <c r="AWS4" s="319"/>
      <c r="AWT4" s="319"/>
      <c r="AWU4" s="319"/>
      <c r="AWV4" s="319"/>
      <c r="AWW4" s="319"/>
      <c r="AWX4" s="319"/>
      <c r="AWY4" s="319"/>
      <c r="AWZ4" s="319"/>
      <c r="AXA4" s="319"/>
      <c r="AXB4" s="319"/>
      <c r="AXC4" s="319"/>
      <c r="AXD4" s="319"/>
      <c r="AXE4" s="319"/>
      <c r="AXF4" s="319"/>
      <c r="AXG4" s="319"/>
      <c r="AXH4" s="319"/>
      <c r="AXI4" s="319"/>
      <c r="AXJ4" s="319"/>
      <c r="AXK4" s="319"/>
      <c r="AXL4" s="319"/>
      <c r="AXM4" s="319"/>
      <c r="AXN4" s="319"/>
      <c r="AXO4" s="319"/>
      <c r="AXP4" s="319"/>
      <c r="AXQ4" s="319"/>
      <c r="AXR4" s="319"/>
      <c r="AXS4" s="319"/>
      <c r="AXT4" s="319"/>
      <c r="AXU4" s="319"/>
      <c r="AXV4" s="319"/>
      <c r="AXW4" s="319"/>
      <c r="AXX4" s="319"/>
      <c r="AXY4" s="319"/>
      <c r="AXZ4" s="319"/>
      <c r="AYA4" s="319"/>
      <c r="AYB4" s="319"/>
      <c r="AYC4" s="319"/>
      <c r="AYD4" s="319"/>
      <c r="AYE4" s="319"/>
      <c r="AYF4" s="319"/>
      <c r="AYG4" s="319"/>
      <c r="AYH4" s="319"/>
      <c r="AYI4" s="319"/>
      <c r="AYJ4" s="319"/>
      <c r="AYK4" s="319"/>
      <c r="AYL4" s="319"/>
      <c r="AYM4" s="319"/>
      <c r="AYN4" s="319"/>
      <c r="AYO4" s="319"/>
      <c r="AYP4" s="319"/>
      <c r="AYQ4" s="319"/>
      <c r="AYR4" s="319"/>
      <c r="AYS4" s="319"/>
      <c r="AYT4" s="319"/>
      <c r="AYU4" s="319"/>
      <c r="AYV4" s="319"/>
      <c r="AYW4" s="319"/>
      <c r="AYX4" s="319"/>
      <c r="AYY4" s="319"/>
      <c r="AYZ4" s="319"/>
      <c r="AZA4" s="319"/>
      <c r="AZB4" s="319"/>
      <c r="AZC4" s="319"/>
      <c r="AZD4" s="319"/>
      <c r="AZE4" s="319"/>
      <c r="AZF4" s="319"/>
      <c r="AZG4" s="319"/>
      <c r="AZH4" s="319"/>
      <c r="AZI4" s="319"/>
      <c r="AZJ4" s="319"/>
      <c r="AZK4" s="319"/>
      <c r="AZL4" s="319"/>
      <c r="AZM4" s="319"/>
      <c r="AZN4" s="319"/>
      <c r="AZO4" s="319"/>
      <c r="AZP4" s="319"/>
      <c r="AZQ4" s="319"/>
      <c r="AZR4" s="319"/>
      <c r="AZS4" s="319"/>
      <c r="AZT4" s="319"/>
      <c r="AZU4" s="319"/>
      <c r="AZV4" s="319"/>
      <c r="AZW4" s="319"/>
      <c r="AZX4" s="319"/>
      <c r="AZY4" s="319"/>
      <c r="AZZ4" s="319"/>
      <c r="BAA4" s="319"/>
      <c r="BAB4" s="319"/>
      <c r="BAC4" s="319"/>
      <c r="BAD4" s="319"/>
      <c r="BAE4" s="319"/>
      <c r="BAF4" s="319"/>
      <c r="BAG4" s="319"/>
      <c r="BAH4" s="319"/>
      <c r="BAI4" s="319"/>
      <c r="BAJ4" s="319"/>
      <c r="BAK4" s="319"/>
      <c r="BAL4" s="319"/>
      <c r="BAM4" s="319"/>
      <c r="BAN4" s="319"/>
      <c r="BAO4" s="319"/>
      <c r="BAP4" s="319"/>
      <c r="BAQ4" s="319"/>
      <c r="BAR4" s="319"/>
      <c r="BAS4" s="319"/>
      <c r="BAT4" s="319"/>
      <c r="BAU4" s="319"/>
      <c r="BAV4" s="319"/>
      <c r="BAW4" s="319"/>
      <c r="BAX4" s="319"/>
      <c r="BAY4" s="319"/>
      <c r="BAZ4" s="319"/>
      <c r="BBA4" s="319"/>
      <c r="BBB4" s="319"/>
      <c r="BBC4" s="319"/>
      <c r="BBD4" s="319"/>
      <c r="BBE4" s="319"/>
      <c r="BBF4" s="319"/>
      <c r="BBG4" s="319"/>
      <c r="BBH4" s="319"/>
      <c r="BBI4" s="319"/>
      <c r="BBJ4" s="319"/>
      <c r="BBK4" s="319"/>
      <c r="BBL4" s="319"/>
      <c r="BBM4" s="319"/>
      <c r="BBN4" s="319"/>
      <c r="BBO4" s="319"/>
      <c r="BBP4" s="319"/>
      <c r="BBQ4" s="319"/>
      <c r="BBR4" s="319"/>
      <c r="BBS4" s="319"/>
      <c r="BBT4" s="319"/>
      <c r="BBU4" s="319"/>
      <c r="BBV4" s="319"/>
      <c r="BBW4" s="319"/>
      <c r="BBX4" s="319"/>
      <c r="BBY4" s="319"/>
      <c r="BBZ4" s="319"/>
      <c r="BCA4" s="319"/>
      <c r="BCB4" s="319"/>
      <c r="BCC4" s="319"/>
      <c r="BCD4" s="319"/>
      <c r="BCE4" s="319"/>
      <c r="BCF4" s="319"/>
      <c r="BCG4" s="319"/>
      <c r="BCH4" s="319"/>
      <c r="BCI4" s="319"/>
      <c r="BCJ4" s="319"/>
      <c r="BCK4" s="319"/>
      <c r="BCL4" s="319"/>
      <c r="BCM4" s="319"/>
      <c r="BCN4" s="319"/>
      <c r="BCO4" s="319"/>
      <c r="BCP4" s="319"/>
      <c r="BCQ4" s="319"/>
      <c r="BCR4" s="319"/>
      <c r="BCS4" s="319"/>
      <c r="BCT4" s="319"/>
      <c r="BCU4" s="319"/>
      <c r="BCV4" s="319"/>
      <c r="BCW4" s="319"/>
      <c r="BCX4" s="319"/>
      <c r="BCY4" s="319"/>
      <c r="BCZ4" s="319"/>
      <c r="BDA4" s="319"/>
      <c r="BDB4" s="319"/>
      <c r="BDC4" s="319"/>
      <c r="BDD4" s="319"/>
      <c r="BDE4" s="319"/>
      <c r="BDF4" s="319"/>
      <c r="BDG4" s="319"/>
      <c r="BDH4" s="319"/>
      <c r="BDI4" s="319"/>
      <c r="BDJ4" s="319"/>
      <c r="BDK4" s="319"/>
      <c r="BDL4" s="319"/>
      <c r="BDM4" s="319"/>
      <c r="BDN4" s="319"/>
      <c r="BDO4" s="319"/>
      <c r="BDP4" s="319"/>
      <c r="BDQ4" s="319"/>
      <c r="BDR4" s="319"/>
      <c r="BDS4" s="319"/>
      <c r="BDT4" s="319"/>
      <c r="BDU4" s="319"/>
      <c r="BDV4" s="319"/>
      <c r="BDW4" s="319"/>
      <c r="BDX4" s="319"/>
      <c r="BDY4" s="319"/>
      <c r="BDZ4" s="319"/>
      <c r="BEA4" s="319"/>
      <c r="BEB4" s="319"/>
      <c r="BEC4" s="319"/>
      <c r="BED4" s="319"/>
      <c r="BEE4" s="319"/>
      <c r="BEF4" s="319"/>
      <c r="BEG4" s="319"/>
      <c r="BEH4" s="319"/>
      <c r="BEI4" s="319"/>
      <c r="BEJ4" s="319"/>
      <c r="BEK4" s="319"/>
      <c r="BEL4" s="319"/>
      <c r="BEM4" s="319"/>
      <c r="BEN4" s="319"/>
      <c r="BEO4" s="319"/>
      <c r="BEP4" s="319"/>
      <c r="BEQ4" s="319"/>
      <c r="BER4" s="319"/>
      <c r="BES4" s="319"/>
      <c r="BET4" s="319"/>
      <c r="BEU4" s="319"/>
      <c r="BEV4" s="319"/>
      <c r="BEW4" s="319"/>
      <c r="BEX4" s="319"/>
      <c r="BEY4" s="319"/>
      <c r="BEZ4" s="319"/>
      <c r="BFA4" s="319"/>
      <c r="BFB4" s="319"/>
      <c r="BFC4" s="319"/>
      <c r="BFD4" s="319"/>
      <c r="BFE4" s="319"/>
      <c r="BFF4" s="319"/>
      <c r="BFG4" s="319"/>
      <c r="BFH4" s="319"/>
      <c r="BFI4" s="319"/>
      <c r="BFJ4" s="319"/>
      <c r="BFK4" s="319"/>
      <c r="BFL4" s="319"/>
      <c r="BFM4" s="319"/>
      <c r="BFN4" s="319"/>
      <c r="BFO4" s="319"/>
      <c r="BFP4" s="319"/>
      <c r="BFQ4" s="319"/>
      <c r="BFR4" s="319"/>
      <c r="BFS4" s="319"/>
      <c r="BFT4" s="319"/>
      <c r="BFU4" s="319"/>
      <c r="BFV4" s="319"/>
      <c r="BFW4" s="319"/>
      <c r="BFX4" s="319"/>
      <c r="BFY4" s="319"/>
      <c r="BFZ4" s="319"/>
      <c r="BGA4" s="319"/>
      <c r="BGB4" s="319"/>
      <c r="BGC4" s="319"/>
      <c r="BGD4" s="319"/>
      <c r="BGE4" s="319"/>
      <c r="BGF4" s="319"/>
      <c r="BGG4" s="319"/>
      <c r="BGH4" s="319"/>
      <c r="BGI4" s="319"/>
      <c r="BGJ4" s="319"/>
      <c r="BGK4" s="319"/>
      <c r="BGL4" s="319"/>
      <c r="BGM4" s="319"/>
      <c r="BGN4" s="319"/>
      <c r="BGO4" s="319"/>
      <c r="BGP4" s="319"/>
      <c r="BGQ4" s="319"/>
      <c r="BGR4" s="319"/>
      <c r="BGS4" s="319"/>
      <c r="BGT4" s="319"/>
      <c r="BGU4" s="319"/>
      <c r="BGV4" s="319"/>
      <c r="BGW4" s="319"/>
      <c r="BGX4" s="319"/>
      <c r="BGY4" s="319"/>
      <c r="BGZ4" s="319"/>
      <c r="BHA4" s="319"/>
      <c r="BHB4" s="319"/>
      <c r="BHC4" s="319"/>
      <c r="BHD4" s="319"/>
      <c r="BHE4" s="319"/>
      <c r="BHF4" s="319"/>
      <c r="BHG4" s="319"/>
      <c r="BHH4" s="319"/>
      <c r="BHI4" s="319"/>
      <c r="BHJ4" s="319"/>
      <c r="BHK4" s="319"/>
      <c r="BHL4" s="319"/>
      <c r="BHM4" s="319"/>
      <c r="BHN4" s="319"/>
      <c r="BHO4" s="319"/>
      <c r="BHP4" s="319"/>
      <c r="BHQ4" s="319"/>
      <c r="BHR4" s="319"/>
      <c r="BHS4" s="319"/>
      <c r="BHT4" s="319"/>
      <c r="BHU4" s="319"/>
      <c r="BHV4" s="319"/>
      <c r="BHW4" s="319"/>
      <c r="BHX4" s="319"/>
      <c r="BHY4" s="319"/>
      <c r="BHZ4" s="319"/>
      <c r="BIA4" s="319"/>
      <c r="BIB4" s="319"/>
      <c r="BIC4" s="319"/>
      <c r="BID4" s="319"/>
      <c r="BIE4" s="319"/>
      <c r="BIF4" s="319"/>
      <c r="BIG4" s="319"/>
      <c r="BIH4" s="319"/>
      <c r="BII4" s="319"/>
      <c r="BIJ4" s="319"/>
      <c r="BIK4" s="319"/>
      <c r="BIL4" s="319"/>
      <c r="BIM4" s="319"/>
      <c r="BIN4" s="319"/>
      <c r="BIO4" s="319"/>
      <c r="BIP4" s="319"/>
      <c r="BIQ4" s="319"/>
      <c r="BIR4" s="319"/>
      <c r="BIS4" s="319"/>
      <c r="BIT4" s="319"/>
      <c r="BIU4" s="319"/>
      <c r="BIV4" s="319"/>
      <c r="BIW4" s="319"/>
      <c r="BIX4" s="319"/>
      <c r="BIY4" s="319"/>
      <c r="BIZ4" s="319"/>
      <c r="BJA4" s="319"/>
      <c r="BJB4" s="319"/>
      <c r="BJC4" s="319"/>
      <c r="BJD4" s="319"/>
      <c r="BJE4" s="319"/>
      <c r="BJF4" s="319"/>
      <c r="BJG4" s="319"/>
      <c r="BJH4" s="319"/>
      <c r="BJI4" s="319"/>
      <c r="BJJ4" s="319"/>
      <c r="BJK4" s="319"/>
      <c r="BJL4" s="319"/>
      <c r="BJM4" s="319"/>
      <c r="BJN4" s="319"/>
      <c r="BJO4" s="319"/>
      <c r="BJP4" s="319"/>
      <c r="BJQ4" s="319"/>
      <c r="BJR4" s="319"/>
      <c r="BJS4" s="319"/>
      <c r="BJT4" s="319"/>
      <c r="BJU4" s="319"/>
      <c r="BJV4" s="319"/>
      <c r="BJW4" s="319"/>
      <c r="BJX4" s="319"/>
      <c r="BJY4" s="319"/>
      <c r="BJZ4" s="319"/>
      <c r="BKA4" s="319"/>
      <c r="BKB4" s="319"/>
      <c r="BKC4" s="319"/>
      <c r="BKD4" s="319"/>
      <c r="BKE4" s="319"/>
      <c r="BKF4" s="319"/>
      <c r="BKG4" s="319"/>
      <c r="BKH4" s="319"/>
      <c r="BKI4" s="319"/>
      <c r="BKJ4" s="319"/>
      <c r="BKK4" s="319"/>
      <c r="BKL4" s="319"/>
      <c r="BKM4" s="319"/>
      <c r="BKN4" s="319"/>
      <c r="BKO4" s="319"/>
      <c r="BKP4" s="319"/>
      <c r="BKQ4" s="319"/>
      <c r="BKR4" s="319"/>
      <c r="BKS4" s="319"/>
      <c r="BKT4" s="319"/>
      <c r="BKU4" s="319"/>
      <c r="BKV4" s="319"/>
      <c r="BKW4" s="319"/>
      <c r="BKX4" s="319"/>
      <c r="BKY4" s="319"/>
      <c r="BKZ4" s="319"/>
      <c r="BLA4" s="319"/>
      <c r="BLB4" s="319"/>
      <c r="BLC4" s="319"/>
      <c r="BLD4" s="319"/>
      <c r="BLE4" s="319"/>
      <c r="BLF4" s="319"/>
      <c r="BLG4" s="319"/>
      <c r="BLH4" s="319"/>
      <c r="BLI4" s="319"/>
      <c r="BLJ4" s="319"/>
      <c r="BLK4" s="319"/>
      <c r="BLL4" s="319"/>
      <c r="BLM4" s="319"/>
      <c r="BLN4" s="319"/>
      <c r="BLO4" s="319"/>
      <c r="BLP4" s="319"/>
      <c r="BLQ4" s="319"/>
      <c r="BLR4" s="319"/>
      <c r="BLS4" s="319"/>
      <c r="BLT4" s="319"/>
      <c r="BLU4" s="319"/>
      <c r="BLV4" s="319"/>
      <c r="BLW4" s="319"/>
      <c r="BLX4" s="319"/>
      <c r="BLY4" s="319"/>
      <c r="BLZ4" s="319"/>
      <c r="BMA4" s="319"/>
      <c r="BMB4" s="319"/>
      <c r="BMC4" s="319"/>
      <c r="BMD4" s="319"/>
      <c r="BME4" s="319"/>
      <c r="BMF4" s="319"/>
      <c r="BMG4" s="319"/>
      <c r="BMH4" s="319"/>
      <c r="BMI4" s="319"/>
      <c r="BMJ4" s="319"/>
      <c r="BMK4" s="319"/>
      <c r="BML4" s="319"/>
      <c r="BMM4" s="319"/>
      <c r="BMN4" s="319"/>
      <c r="BMO4" s="319"/>
      <c r="BMP4" s="319"/>
      <c r="BMQ4" s="319"/>
      <c r="BMR4" s="319"/>
      <c r="BMS4" s="319"/>
      <c r="BMT4" s="319"/>
      <c r="BMU4" s="319"/>
      <c r="BMV4" s="319"/>
      <c r="BMW4" s="319"/>
      <c r="BMX4" s="319"/>
      <c r="BMY4" s="319"/>
      <c r="BMZ4" s="319"/>
      <c r="BNA4" s="319"/>
      <c r="BNB4" s="319"/>
      <c r="BNC4" s="319"/>
      <c r="BND4" s="319"/>
      <c r="BNE4" s="319"/>
      <c r="BNF4" s="319"/>
      <c r="BNG4" s="319"/>
      <c r="BNH4" s="319"/>
      <c r="BNI4" s="319"/>
      <c r="BNJ4" s="319"/>
      <c r="BNK4" s="319"/>
      <c r="BNL4" s="319"/>
      <c r="BNM4" s="319"/>
      <c r="BNN4" s="319"/>
      <c r="BNO4" s="319"/>
      <c r="BNP4" s="319"/>
      <c r="BNQ4" s="319"/>
      <c r="BNR4" s="319"/>
      <c r="BNS4" s="319"/>
      <c r="BNT4" s="319"/>
      <c r="BNU4" s="319"/>
      <c r="BNV4" s="319"/>
      <c r="BNW4" s="319"/>
      <c r="BNX4" s="319"/>
      <c r="BNY4" s="319"/>
      <c r="BNZ4" s="319"/>
      <c r="BOA4" s="319"/>
      <c r="BOB4" s="319"/>
      <c r="BOC4" s="319"/>
      <c r="BOD4" s="319"/>
      <c r="BOE4" s="319"/>
      <c r="BOF4" s="319"/>
      <c r="BOG4" s="319"/>
      <c r="BOH4" s="319"/>
      <c r="BOI4" s="319"/>
      <c r="BOJ4" s="319"/>
      <c r="BOK4" s="319"/>
      <c r="BOL4" s="319"/>
      <c r="BOM4" s="319"/>
      <c r="BON4" s="319"/>
      <c r="BOO4" s="319"/>
      <c r="BOP4" s="319"/>
      <c r="BOQ4" s="319"/>
      <c r="BOR4" s="319"/>
      <c r="BOS4" s="319"/>
      <c r="BOT4" s="319"/>
      <c r="BOU4" s="319"/>
      <c r="BOV4" s="319"/>
      <c r="BOW4" s="319"/>
      <c r="BOX4" s="319"/>
      <c r="BOY4" s="319"/>
      <c r="BOZ4" s="319"/>
      <c r="BPA4" s="319"/>
      <c r="BPB4" s="319"/>
      <c r="BPC4" s="319"/>
      <c r="BPD4" s="319"/>
      <c r="BPE4" s="319"/>
      <c r="BPF4" s="319"/>
      <c r="BPG4" s="319"/>
      <c r="BPH4" s="319"/>
      <c r="BPI4" s="319"/>
      <c r="BPJ4" s="319"/>
      <c r="BPK4" s="319"/>
      <c r="BPL4" s="319"/>
      <c r="BPM4" s="319"/>
      <c r="BPN4" s="319"/>
      <c r="BPO4" s="319"/>
      <c r="BPP4" s="319"/>
      <c r="BPQ4" s="319"/>
      <c r="BPR4" s="319"/>
      <c r="BPS4" s="319"/>
      <c r="BPT4" s="319"/>
      <c r="BPU4" s="319"/>
      <c r="BPV4" s="319"/>
      <c r="BPW4" s="319"/>
      <c r="BPX4" s="319"/>
      <c r="BPY4" s="319"/>
      <c r="BPZ4" s="319"/>
      <c r="BQA4" s="319"/>
      <c r="BQB4" s="319"/>
      <c r="BQC4" s="319"/>
      <c r="BQD4" s="319"/>
      <c r="BQE4" s="319"/>
      <c r="BQF4" s="319"/>
      <c r="BQG4" s="319"/>
      <c r="BQH4" s="319"/>
      <c r="BQI4" s="319"/>
      <c r="BQJ4" s="319"/>
      <c r="BQK4" s="319"/>
      <c r="BQL4" s="319"/>
      <c r="BQM4" s="319"/>
      <c r="BQN4" s="319"/>
      <c r="BQO4" s="319"/>
      <c r="BQP4" s="319"/>
      <c r="BQQ4" s="319"/>
      <c r="BQR4" s="319"/>
      <c r="BQS4" s="319"/>
      <c r="BQT4" s="319"/>
      <c r="BQU4" s="319"/>
      <c r="BQV4" s="319"/>
      <c r="BQW4" s="319"/>
      <c r="BQX4" s="319"/>
      <c r="BQY4" s="319"/>
      <c r="BQZ4" s="319"/>
      <c r="BRA4" s="319"/>
      <c r="BRB4" s="319"/>
      <c r="BRC4" s="319"/>
      <c r="BRD4" s="319"/>
      <c r="BRE4" s="319"/>
      <c r="BRF4" s="319"/>
      <c r="BRG4" s="319"/>
      <c r="BRH4" s="319"/>
      <c r="BRI4" s="319"/>
      <c r="BRJ4" s="319"/>
      <c r="BRK4" s="319"/>
      <c r="BRL4" s="319"/>
      <c r="BRM4" s="319"/>
      <c r="BRN4" s="319"/>
      <c r="BRO4" s="319"/>
      <c r="BRP4" s="319"/>
      <c r="BRQ4" s="319"/>
      <c r="BRR4" s="319"/>
      <c r="BRS4" s="319"/>
      <c r="BRT4" s="319"/>
      <c r="BRU4" s="319"/>
      <c r="BRV4" s="319"/>
      <c r="BRW4" s="319"/>
      <c r="BRX4" s="319"/>
      <c r="BRY4" s="319"/>
      <c r="BRZ4" s="319"/>
      <c r="BSA4" s="319"/>
      <c r="BSB4" s="319"/>
      <c r="BSC4" s="319"/>
      <c r="BSD4" s="319"/>
      <c r="BSE4" s="319"/>
      <c r="BSF4" s="319"/>
      <c r="BSG4" s="319"/>
      <c r="BSH4" s="319"/>
      <c r="BSI4" s="319"/>
      <c r="BSJ4" s="319"/>
      <c r="BSK4" s="319"/>
      <c r="BSL4" s="319"/>
      <c r="BSM4" s="319"/>
      <c r="BSN4" s="319"/>
      <c r="BSO4" s="319"/>
      <c r="BSP4" s="319"/>
      <c r="BSQ4" s="319"/>
      <c r="BSR4" s="319"/>
      <c r="BSS4" s="319"/>
      <c r="BST4" s="319"/>
      <c r="BSU4" s="319"/>
      <c r="BSV4" s="319"/>
      <c r="BSW4" s="319"/>
      <c r="BSX4" s="319"/>
      <c r="BSY4" s="319"/>
      <c r="BSZ4" s="319"/>
      <c r="BTA4" s="319"/>
      <c r="BTB4" s="319"/>
      <c r="BTC4" s="319"/>
      <c r="BTD4" s="319"/>
      <c r="BTE4" s="319"/>
      <c r="BTF4" s="319"/>
      <c r="BTG4" s="319"/>
      <c r="BTH4" s="319"/>
      <c r="BTI4" s="319"/>
      <c r="BTJ4" s="319"/>
      <c r="BTK4" s="319"/>
      <c r="BTL4" s="319"/>
      <c r="BTM4" s="319"/>
      <c r="BTN4" s="319"/>
      <c r="BTO4" s="319"/>
      <c r="BTP4" s="319"/>
      <c r="BTQ4" s="319"/>
      <c r="BTR4" s="319"/>
      <c r="BTS4" s="319"/>
      <c r="BTT4" s="319"/>
      <c r="BTU4" s="319"/>
      <c r="BTV4" s="319"/>
      <c r="BTW4" s="319"/>
      <c r="BTX4" s="319"/>
      <c r="BTY4" s="319"/>
      <c r="BTZ4" s="319"/>
      <c r="BUA4" s="319"/>
      <c r="BUB4" s="319"/>
      <c r="BUC4" s="319"/>
      <c r="BUD4" s="319"/>
      <c r="BUE4" s="319"/>
      <c r="BUF4" s="319"/>
      <c r="BUG4" s="319"/>
      <c r="BUH4" s="319"/>
      <c r="BUI4" s="319"/>
      <c r="BUJ4" s="319"/>
      <c r="BUK4" s="319"/>
      <c r="BUL4" s="319"/>
      <c r="BUM4" s="319"/>
      <c r="BUN4" s="319"/>
      <c r="BUO4" s="319"/>
      <c r="BUP4" s="319"/>
      <c r="BUQ4" s="319"/>
      <c r="BUR4" s="319"/>
      <c r="BUS4" s="319"/>
      <c r="BUT4" s="319"/>
      <c r="BUU4" s="319"/>
      <c r="BUV4" s="319"/>
      <c r="BUW4" s="319"/>
      <c r="BUX4" s="319"/>
      <c r="BUY4" s="319"/>
      <c r="BUZ4" s="319"/>
      <c r="BVA4" s="319"/>
      <c r="BVB4" s="319"/>
      <c r="BVC4" s="319"/>
      <c r="BVD4" s="319"/>
      <c r="BVE4" s="319"/>
      <c r="BVF4" s="319"/>
      <c r="BVG4" s="319"/>
      <c r="BVH4" s="319"/>
      <c r="BVI4" s="319"/>
      <c r="BVJ4" s="319"/>
      <c r="BVK4" s="319"/>
      <c r="BVL4" s="319"/>
      <c r="BVM4" s="319"/>
      <c r="BVN4" s="319"/>
      <c r="BVO4" s="319"/>
      <c r="BVP4" s="319"/>
      <c r="BVQ4" s="319"/>
      <c r="BVR4" s="319"/>
      <c r="BVS4" s="319"/>
      <c r="BVT4" s="319"/>
      <c r="BVU4" s="319"/>
      <c r="BVV4" s="319"/>
      <c r="BVW4" s="319"/>
      <c r="BVX4" s="319"/>
      <c r="BVY4" s="319"/>
      <c r="BVZ4" s="319"/>
      <c r="BWA4" s="319"/>
      <c r="BWB4" s="319"/>
      <c r="BWC4" s="319"/>
      <c r="BWD4" s="319"/>
      <c r="BWE4" s="319"/>
      <c r="BWF4" s="319"/>
      <c r="BWG4" s="319"/>
      <c r="BWH4" s="319"/>
      <c r="BWI4" s="319"/>
      <c r="BWJ4" s="319"/>
      <c r="BWK4" s="319"/>
      <c r="BWL4" s="319"/>
      <c r="BWM4" s="319"/>
      <c r="BWN4" s="319"/>
      <c r="BWO4" s="319"/>
      <c r="BWP4" s="319"/>
      <c r="BWQ4" s="319"/>
      <c r="BWR4" s="319"/>
      <c r="BWS4" s="319"/>
      <c r="BWT4" s="319"/>
      <c r="BWU4" s="319"/>
      <c r="BWV4" s="319"/>
      <c r="BWW4" s="319"/>
      <c r="BWX4" s="319"/>
      <c r="BWY4" s="319"/>
      <c r="BWZ4" s="319"/>
      <c r="BXA4" s="319"/>
      <c r="BXB4" s="319"/>
      <c r="BXC4" s="319"/>
      <c r="BXD4" s="319"/>
      <c r="BXE4" s="319"/>
      <c r="BXF4" s="319"/>
      <c r="BXG4" s="319"/>
      <c r="BXH4" s="319"/>
      <c r="BXI4" s="319"/>
      <c r="BXJ4" s="319"/>
      <c r="BXK4" s="319"/>
      <c r="BXL4" s="319"/>
      <c r="BXM4" s="319"/>
      <c r="BXN4" s="319"/>
      <c r="BXO4" s="319"/>
      <c r="BXP4" s="319"/>
      <c r="BXQ4" s="319"/>
      <c r="BXR4" s="319"/>
      <c r="BXS4" s="319"/>
      <c r="BXT4" s="319"/>
      <c r="BXU4" s="319"/>
      <c r="BXV4" s="319"/>
      <c r="BXW4" s="319"/>
      <c r="BXX4" s="319"/>
      <c r="BXY4" s="319"/>
      <c r="BXZ4" s="319"/>
      <c r="BYA4" s="319"/>
      <c r="BYB4" s="319"/>
      <c r="BYC4" s="319"/>
      <c r="BYD4" s="319"/>
      <c r="BYE4" s="319"/>
      <c r="BYF4" s="319"/>
      <c r="BYG4" s="319"/>
      <c r="BYH4" s="319"/>
      <c r="BYI4" s="319"/>
      <c r="BYJ4" s="319"/>
      <c r="BYK4" s="319"/>
      <c r="BYL4" s="319"/>
      <c r="BYM4" s="319"/>
      <c r="BYN4" s="319"/>
      <c r="BYO4" s="319"/>
      <c r="BYP4" s="319"/>
      <c r="BYQ4" s="319"/>
      <c r="BYR4" s="319"/>
      <c r="BYS4" s="319"/>
      <c r="BYT4" s="319"/>
      <c r="BYU4" s="319"/>
      <c r="BYV4" s="319"/>
      <c r="BYW4" s="319"/>
      <c r="BYX4" s="319"/>
      <c r="BYY4" s="319"/>
      <c r="BYZ4" s="319"/>
      <c r="BZA4" s="319"/>
      <c r="BZB4" s="319"/>
      <c r="BZC4" s="319"/>
      <c r="BZD4" s="319"/>
      <c r="BZE4" s="319"/>
      <c r="BZF4" s="319"/>
      <c r="BZG4" s="319"/>
      <c r="BZH4" s="319"/>
      <c r="BZI4" s="319"/>
      <c r="BZJ4" s="319"/>
      <c r="BZK4" s="319"/>
      <c r="BZL4" s="319"/>
      <c r="BZM4" s="319"/>
      <c r="BZN4" s="319"/>
      <c r="BZO4" s="319"/>
      <c r="BZP4" s="319"/>
      <c r="BZQ4" s="319"/>
      <c r="BZR4" s="319"/>
      <c r="BZS4" s="319"/>
      <c r="BZT4" s="319"/>
      <c r="BZU4" s="319"/>
      <c r="BZV4" s="319"/>
      <c r="BZW4" s="319"/>
      <c r="BZX4" s="319"/>
      <c r="BZY4" s="319"/>
      <c r="BZZ4" s="319"/>
      <c r="CAA4" s="319"/>
      <c r="CAB4" s="319"/>
      <c r="CAC4" s="319"/>
      <c r="CAD4" s="319"/>
      <c r="CAE4" s="319"/>
      <c r="CAF4" s="319"/>
      <c r="CAG4" s="319"/>
      <c r="CAH4" s="319"/>
      <c r="CAI4" s="319"/>
      <c r="CAJ4" s="319"/>
      <c r="CAK4" s="319"/>
      <c r="CAL4" s="319"/>
      <c r="CAM4" s="319"/>
      <c r="CAN4" s="319"/>
      <c r="CAO4" s="319"/>
      <c r="CAP4" s="319"/>
      <c r="CAQ4" s="319"/>
      <c r="CAR4" s="319"/>
      <c r="CAS4" s="319"/>
      <c r="CAT4" s="319"/>
      <c r="CAU4" s="319"/>
      <c r="CAV4" s="319"/>
      <c r="CAW4" s="319"/>
      <c r="CAX4" s="319"/>
      <c r="CAY4" s="319"/>
      <c r="CAZ4" s="319"/>
      <c r="CBA4" s="319"/>
      <c r="CBB4" s="319"/>
      <c r="CBC4" s="319"/>
      <c r="CBD4" s="319"/>
      <c r="CBE4" s="319"/>
      <c r="CBF4" s="319"/>
      <c r="CBG4" s="319"/>
      <c r="CBH4" s="319"/>
      <c r="CBI4" s="319"/>
      <c r="CBJ4" s="319"/>
      <c r="CBK4" s="319"/>
      <c r="CBL4" s="319"/>
      <c r="CBM4" s="319"/>
      <c r="CBN4" s="319"/>
      <c r="CBO4" s="319"/>
      <c r="CBP4" s="319"/>
      <c r="CBQ4" s="319"/>
      <c r="CBR4" s="319"/>
      <c r="CBS4" s="319"/>
      <c r="CBT4" s="319"/>
      <c r="CBU4" s="319"/>
      <c r="CBV4" s="319"/>
      <c r="CBW4" s="319"/>
      <c r="CBX4" s="319"/>
      <c r="CBY4" s="319"/>
      <c r="CBZ4" s="319"/>
      <c r="CCA4" s="319"/>
      <c r="CCB4" s="319"/>
      <c r="CCC4" s="319"/>
      <c r="CCD4" s="319"/>
      <c r="CCE4" s="319"/>
      <c r="CCF4" s="319"/>
      <c r="CCG4" s="319"/>
      <c r="CCH4" s="319"/>
      <c r="CCI4" s="319"/>
      <c r="CCJ4" s="319"/>
      <c r="CCK4" s="319"/>
      <c r="CCL4" s="319"/>
      <c r="CCM4" s="319"/>
      <c r="CCN4" s="319"/>
      <c r="CCO4" s="319"/>
      <c r="CCP4" s="319"/>
      <c r="CCQ4" s="319"/>
      <c r="CCR4" s="319"/>
      <c r="CCS4" s="319"/>
      <c r="CCT4" s="319"/>
      <c r="CCU4" s="319"/>
      <c r="CCV4" s="319"/>
      <c r="CCW4" s="319"/>
      <c r="CCX4" s="319"/>
      <c r="CCY4" s="319"/>
      <c r="CCZ4" s="319"/>
      <c r="CDA4" s="319"/>
      <c r="CDB4" s="319"/>
      <c r="CDC4" s="319"/>
      <c r="CDD4" s="319"/>
      <c r="CDE4" s="319"/>
      <c r="CDF4" s="319"/>
      <c r="CDG4" s="319"/>
      <c r="CDH4" s="319"/>
      <c r="CDI4" s="319"/>
      <c r="CDJ4" s="319"/>
      <c r="CDK4" s="319"/>
      <c r="CDL4" s="319"/>
      <c r="CDM4" s="319"/>
      <c r="CDN4" s="319"/>
      <c r="CDO4" s="319"/>
      <c r="CDP4" s="319"/>
      <c r="CDQ4" s="319"/>
      <c r="CDR4" s="319"/>
      <c r="CDS4" s="319"/>
      <c r="CDT4" s="319"/>
      <c r="CDU4" s="319"/>
      <c r="CDV4" s="319"/>
      <c r="CDW4" s="319"/>
      <c r="CDX4" s="319"/>
      <c r="CDY4" s="319"/>
      <c r="CDZ4" s="319"/>
      <c r="CEA4" s="319"/>
      <c r="CEB4" s="319"/>
      <c r="CEC4" s="319"/>
      <c r="CED4" s="319"/>
      <c r="CEE4" s="319"/>
      <c r="CEF4" s="319"/>
      <c r="CEG4" s="319"/>
      <c r="CEH4" s="319"/>
      <c r="CEI4" s="319"/>
      <c r="CEJ4" s="319"/>
      <c r="CEK4" s="319"/>
      <c r="CEL4" s="319"/>
      <c r="CEM4" s="319"/>
      <c r="CEN4" s="319"/>
      <c r="CEO4" s="319"/>
      <c r="CEP4" s="319"/>
      <c r="CEQ4" s="319"/>
      <c r="CER4" s="319"/>
      <c r="CES4" s="319"/>
      <c r="CET4" s="319"/>
      <c r="CEU4" s="319"/>
      <c r="CEV4" s="319"/>
      <c r="CEW4" s="319"/>
      <c r="CEX4" s="319"/>
      <c r="CEY4" s="319"/>
      <c r="CEZ4" s="319"/>
      <c r="CFA4" s="319"/>
      <c r="CFB4" s="319"/>
      <c r="CFC4" s="319"/>
      <c r="CFD4" s="319"/>
      <c r="CFE4" s="319"/>
      <c r="CFF4" s="319"/>
      <c r="CFG4" s="319"/>
      <c r="CFH4" s="319"/>
      <c r="CFI4" s="319"/>
      <c r="CFJ4" s="319"/>
      <c r="CFK4" s="319"/>
      <c r="CFL4" s="319"/>
      <c r="CFM4" s="319"/>
      <c r="CFN4" s="319"/>
      <c r="CFO4" s="319"/>
      <c r="CFP4" s="319"/>
      <c r="CFQ4" s="319"/>
      <c r="CFR4" s="319"/>
      <c r="CFS4" s="319"/>
      <c r="CFT4" s="319"/>
      <c r="CFU4" s="319"/>
      <c r="CFV4" s="319"/>
      <c r="CFW4" s="319"/>
      <c r="CFX4" s="319"/>
      <c r="CFY4" s="319"/>
      <c r="CFZ4" s="319"/>
      <c r="CGA4" s="319"/>
      <c r="CGB4" s="319"/>
      <c r="CGC4" s="319"/>
      <c r="CGD4" s="319"/>
      <c r="CGE4" s="319"/>
      <c r="CGF4" s="319"/>
      <c r="CGG4" s="319"/>
      <c r="CGH4" s="319"/>
      <c r="CGI4" s="319"/>
      <c r="CGJ4" s="319"/>
      <c r="CGK4" s="319"/>
      <c r="CGL4" s="319"/>
      <c r="CGM4" s="319"/>
      <c r="CGN4" s="319"/>
      <c r="CGO4" s="319"/>
      <c r="CGP4" s="319"/>
      <c r="CGQ4" s="319"/>
      <c r="CGR4" s="319"/>
      <c r="CGS4" s="319"/>
      <c r="CGT4" s="319"/>
      <c r="CGU4" s="319"/>
      <c r="CGV4" s="319"/>
      <c r="CGW4" s="319"/>
      <c r="CGX4" s="319"/>
      <c r="CGY4" s="319"/>
      <c r="CGZ4" s="319"/>
      <c r="CHA4" s="319"/>
      <c r="CHB4" s="319"/>
      <c r="CHC4" s="319"/>
      <c r="CHD4" s="319"/>
      <c r="CHE4" s="319"/>
      <c r="CHF4" s="319"/>
      <c r="CHG4" s="319"/>
      <c r="CHH4" s="319"/>
      <c r="CHI4" s="319"/>
      <c r="CHJ4" s="319"/>
      <c r="CHK4" s="319"/>
      <c r="CHL4" s="319"/>
      <c r="CHM4" s="319"/>
      <c r="CHN4" s="319"/>
      <c r="CHO4" s="319"/>
      <c r="CHP4" s="319"/>
      <c r="CHQ4" s="319"/>
      <c r="CHR4" s="319"/>
      <c r="CHS4" s="319"/>
      <c r="CHT4" s="319"/>
      <c r="CHU4" s="319"/>
      <c r="CHV4" s="319"/>
      <c r="CHW4" s="319"/>
      <c r="CHX4" s="319"/>
      <c r="CHY4" s="319"/>
      <c r="CHZ4" s="319"/>
      <c r="CIA4" s="319"/>
      <c r="CIB4" s="319"/>
      <c r="CIC4" s="319"/>
      <c r="CID4" s="319"/>
      <c r="CIE4" s="319"/>
      <c r="CIF4" s="319"/>
      <c r="CIG4" s="319"/>
      <c r="CIH4" s="319"/>
      <c r="CII4" s="319"/>
      <c r="CIJ4" s="319"/>
      <c r="CIK4" s="319"/>
      <c r="CIL4" s="319"/>
      <c r="CIM4" s="319"/>
      <c r="CIN4" s="319"/>
      <c r="CIO4" s="319"/>
      <c r="CIP4" s="319"/>
      <c r="CIQ4" s="319"/>
      <c r="CIR4" s="319"/>
      <c r="CIS4" s="319"/>
      <c r="CIT4" s="319"/>
      <c r="CIU4" s="319"/>
      <c r="CIV4" s="319"/>
      <c r="CIW4" s="319"/>
      <c r="CIX4" s="319"/>
      <c r="CIY4" s="319"/>
      <c r="CIZ4" s="319"/>
      <c r="CJA4" s="319"/>
      <c r="CJB4" s="319"/>
      <c r="CJC4" s="319"/>
      <c r="CJD4" s="319"/>
      <c r="CJE4" s="319"/>
      <c r="CJF4" s="319"/>
      <c r="CJG4" s="319"/>
      <c r="CJH4" s="319"/>
      <c r="CJI4" s="319"/>
      <c r="CJJ4" s="319"/>
      <c r="CJK4" s="319"/>
      <c r="CJL4" s="319"/>
      <c r="CJM4" s="319"/>
      <c r="CJN4" s="319"/>
      <c r="CJO4" s="319"/>
      <c r="CJP4" s="319"/>
      <c r="CJQ4" s="319"/>
      <c r="CJR4" s="319"/>
      <c r="CJS4" s="319"/>
      <c r="CJT4" s="319"/>
      <c r="CJU4" s="319"/>
      <c r="CJV4" s="319"/>
      <c r="CJW4" s="319"/>
      <c r="CJX4" s="319"/>
      <c r="CJY4" s="319"/>
      <c r="CJZ4" s="319"/>
      <c r="CKA4" s="319"/>
      <c r="CKB4" s="319"/>
      <c r="CKC4" s="319"/>
      <c r="CKD4" s="319"/>
      <c r="CKE4" s="319"/>
      <c r="CKF4" s="319"/>
      <c r="CKG4" s="319"/>
      <c r="CKH4" s="319"/>
      <c r="CKI4" s="319"/>
      <c r="CKJ4" s="319"/>
      <c r="CKK4" s="319"/>
      <c r="CKL4" s="319"/>
      <c r="CKM4" s="319"/>
      <c r="CKN4" s="319"/>
      <c r="CKO4" s="319"/>
      <c r="CKP4" s="319"/>
      <c r="CKQ4" s="319"/>
      <c r="CKR4" s="319"/>
      <c r="CKS4" s="319"/>
      <c r="CKT4" s="319"/>
      <c r="CKU4" s="319"/>
      <c r="CKV4" s="319"/>
      <c r="CKW4" s="319"/>
      <c r="CKX4" s="319"/>
      <c r="CKY4" s="319"/>
      <c r="CKZ4" s="319"/>
      <c r="CLA4" s="319"/>
      <c r="CLB4" s="319"/>
      <c r="CLC4" s="319"/>
      <c r="CLD4" s="319"/>
      <c r="CLE4" s="319"/>
      <c r="CLF4" s="319"/>
      <c r="CLG4" s="319"/>
      <c r="CLH4" s="319"/>
      <c r="CLI4" s="319"/>
      <c r="CLJ4" s="319"/>
      <c r="CLK4" s="319"/>
      <c r="CLL4" s="319"/>
      <c r="CLM4" s="319"/>
      <c r="CLN4" s="319"/>
      <c r="CLO4" s="319"/>
      <c r="CLP4" s="319"/>
      <c r="CLQ4" s="319"/>
      <c r="CLR4" s="319"/>
      <c r="CLS4" s="319"/>
      <c r="CLT4" s="319"/>
      <c r="CLU4" s="319"/>
      <c r="CLV4" s="319"/>
      <c r="CLW4" s="319"/>
      <c r="CLX4" s="319"/>
      <c r="CLY4" s="319"/>
      <c r="CLZ4" s="319"/>
      <c r="CMA4" s="319"/>
      <c r="CMB4" s="319"/>
      <c r="CMC4" s="319"/>
      <c r="CMD4" s="319"/>
      <c r="CME4" s="319"/>
      <c r="CMF4" s="319"/>
      <c r="CMG4" s="319"/>
      <c r="CMH4" s="319"/>
      <c r="CMI4" s="319"/>
      <c r="CMJ4" s="319"/>
      <c r="CMK4" s="319"/>
      <c r="CML4" s="319"/>
      <c r="CMM4" s="319"/>
      <c r="CMN4" s="319"/>
      <c r="CMO4" s="319"/>
      <c r="CMP4" s="319"/>
      <c r="CMQ4" s="319"/>
      <c r="CMR4" s="319"/>
      <c r="CMS4" s="319"/>
      <c r="CMT4" s="319"/>
      <c r="CMU4" s="319"/>
      <c r="CMV4" s="319"/>
      <c r="CMW4" s="319"/>
      <c r="CMX4" s="319"/>
      <c r="CMY4" s="319"/>
      <c r="CMZ4" s="319"/>
      <c r="CNA4" s="319"/>
      <c r="CNB4" s="319"/>
      <c r="CNC4" s="319"/>
      <c r="CND4" s="319"/>
      <c r="CNE4" s="319"/>
      <c r="CNF4" s="319"/>
      <c r="CNG4" s="319"/>
      <c r="CNH4" s="319"/>
      <c r="CNI4" s="319"/>
      <c r="CNJ4" s="319"/>
      <c r="CNK4" s="319"/>
      <c r="CNL4" s="319"/>
      <c r="CNM4" s="319"/>
      <c r="CNN4" s="319"/>
      <c r="CNO4" s="319"/>
      <c r="CNP4" s="319"/>
      <c r="CNQ4" s="319"/>
      <c r="CNR4" s="319"/>
      <c r="CNS4" s="319"/>
      <c r="CNT4" s="319"/>
      <c r="CNU4" s="319"/>
      <c r="CNV4" s="319"/>
      <c r="CNW4" s="319"/>
      <c r="CNX4" s="319"/>
      <c r="CNY4" s="319"/>
      <c r="CNZ4" s="319"/>
      <c r="COA4" s="319"/>
      <c r="COB4" s="319"/>
      <c r="COC4" s="319"/>
      <c r="COD4" s="319"/>
      <c r="COE4" s="319"/>
      <c r="COF4" s="319"/>
      <c r="COG4" s="319"/>
      <c r="COH4" s="319"/>
      <c r="COI4" s="319"/>
      <c r="COJ4" s="319"/>
      <c r="COK4" s="319"/>
      <c r="COL4" s="319"/>
      <c r="COM4" s="319"/>
      <c r="CON4" s="319"/>
      <c r="COO4" s="319"/>
      <c r="COP4" s="319"/>
      <c r="COQ4" s="319"/>
      <c r="COR4" s="319"/>
      <c r="COS4" s="319"/>
      <c r="COT4" s="319"/>
      <c r="COU4" s="319"/>
      <c r="COV4" s="319"/>
      <c r="COW4" s="319"/>
      <c r="COX4" s="319"/>
      <c r="COY4" s="319"/>
      <c r="COZ4" s="319"/>
      <c r="CPA4" s="319"/>
      <c r="CPB4" s="319"/>
      <c r="CPC4" s="319"/>
      <c r="CPD4" s="319"/>
      <c r="CPE4" s="319"/>
      <c r="CPF4" s="319"/>
      <c r="CPG4" s="319"/>
      <c r="CPH4" s="319"/>
      <c r="CPI4" s="319"/>
      <c r="CPJ4" s="319"/>
      <c r="CPK4" s="319"/>
      <c r="CPL4" s="319"/>
      <c r="CPM4" s="319"/>
      <c r="CPN4" s="319"/>
      <c r="CPO4" s="319"/>
      <c r="CPP4" s="319"/>
      <c r="CPQ4" s="319"/>
      <c r="CPR4" s="319"/>
      <c r="CPS4" s="319"/>
      <c r="CPT4" s="319"/>
      <c r="CPU4" s="319"/>
      <c r="CPV4" s="319"/>
      <c r="CPW4" s="319"/>
      <c r="CPX4" s="319"/>
      <c r="CPY4" s="319"/>
      <c r="CPZ4" s="319"/>
      <c r="CQA4" s="319"/>
      <c r="CQB4" s="319"/>
      <c r="CQC4" s="319"/>
      <c r="CQD4" s="319"/>
      <c r="CQE4" s="319"/>
      <c r="CQF4" s="319"/>
      <c r="CQG4" s="319"/>
      <c r="CQH4" s="319"/>
      <c r="CQI4" s="319"/>
      <c r="CQJ4" s="319"/>
      <c r="CQK4" s="319"/>
      <c r="CQL4" s="319"/>
      <c r="CQM4" s="319"/>
      <c r="CQN4" s="319"/>
      <c r="CQO4" s="319"/>
      <c r="CQP4" s="319"/>
      <c r="CQQ4" s="319"/>
      <c r="CQR4" s="319"/>
      <c r="CQS4" s="319"/>
      <c r="CQT4" s="319"/>
      <c r="CQU4" s="319"/>
      <c r="CQV4" s="319"/>
      <c r="CQW4" s="319"/>
      <c r="CQX4" s="319"/>
      <c r="CQY4" s="319"/>
      <c r="CQZ4" s="319"/>
      <c r="CRA4" s="319"/>
      <c r="CRB4" s="319"/>
      <c r="CRC4" s="319"/>
      <c r="CRD4" s="319"/>
      <c r="CRE4" s="319"/>
      <c r="CRF4" s="319"/>
      <c r="CRG4" s="319"/>
      <c r="CRH4" s="319"/>
      <c r="CRI4" s="319"/>
      <c r="CRJ4" s="319"/>
      <c r="CRK4" s="319"/>
      <c r="CRL4" s="319"/>
      <c r="CRM4" s="319"/>
      <c r="CRN4" s="319"/>
      <c r="CRO4" s="319"/>
      <c r="CRP4" s="319"/>
      <c r="CRQ4" s="319"/>
      <c r="CRR4" s="319"/>
      <c r="CRS4" s="319"/>
      <c r="CRT4" s="319"/>
      <c r="CRU4" s="319"/>
      <c r="CRV4" s="319"/>
      <c r="CRW4" s="319"/>
      <c r="CRX4" s="319"/>
      <c r="CRY4" s="319"/>
      <c r="CRZ4" s="319"/>
      <c r="CSA4" s="319"/>
      <c r="CSB4" s="319"/>
      <c r="CSC4" s="319"/>
      <c r="CSD4" s="319"/>
      <c r="CSE4" s="319"/>
      <c r="CSF4" s="319"/>
      <c r="CSG4" s="319"/>
      <c r="CSH4" s="319"/>
      <c r="CSI4" s="319"/>
      <c r="CSJ4" s="319"/>
      <c r="CSK4" s="319"/>
      <c r="CSL4" s="319"/>
      <c r="CSM4" s="319"/>
      <c r="CSN4" s="319"/>
      <c r="CSO4" s="319"/>
      <c r="CSP4" s="319"/>
      <c r="CSQ4" s="319"/>
      <c r="CSR4" s="319"/>
      <c r="CSS4" s="319"/>
      <c r="CST4" s="319"/>
      <c r="CSU4" s="319"/>
      <c r="CSV4" s="319"/>
      <c r="CSW4" s="319"/>
      <c r="CSX4" s="319"/>
      <c r="CSY4" s="319"/>
      <c r="CSZ4" s="319"/>
      <c r="CTA4" s="319"/>
      <c r="CTB4" s="319"/>
      <c r="CTC4" s="319"/>
      <c r="CTD4" s="319"/>
      <c r="CTE4" s="319"/>
      <c r="CTF4" s="319"/>
      <c r="CTG4" s="319"/>
      <c r="CTH4" s="319"/>
      <c r="CTI4" s="319"/>
      <c r="CTJ4" s="319"/>
      <c r="CTK4" s="319"/>
      <c r="CTL4" s="319"/>
      <c r="CTM4" s="319"/>
      <c r="CTN4" s="319"/>
      <c r="CTO4" s="319"/>
      <c r="CTP4" s="319"/>
      <c r="CTQ4" s="319"/>
      <c r="CTR4" s="319"/>
      <c r="CTS4" s="319"/>
      <c r="CTT4" s="319"/>
      <c r="CTU4" s="319"/>
      <c r="CTV4" s="319"/>
      <c r="CTW4" s="319"/>
      <c r="CTX4" s="319"/>
      <c r="CTY4" s="319"/>
      <c r="CTZ4" s="319"/>
      <c r="CUA4" s="319"/>
      <c r="CUB4" s="319"/>
      <c r="CUC4" s="319"/>
      <c r="CUD4" s="319"/>
      <c r="CUE4" s="319"/>
      <c r="CUF4" s="319"/>
      <c r="CUG4" s="319"/>
      <c r="CUH4" s="319"/>
      <c r="CUI4" s="319"/>
      <c r="CUJ4" s="319"/>
      <c r="CUK4" s="319"/>
      <c r="CUL4" s="319"/>
      <c r="CUM4" s="319"/>
      <c r="CUN4" s="319"/>
      <c r="CUO4" s="319"/>
      <c r="CUP4" s="319"/>
      <c r="CUQ4" s="319"/>
      <c r="CUR4" s="319"/>
      <c r="CUS4" s="319"/>
      <c r="CUT4" s="319"/>
      <c r="CUU4" s="319"/>
      <c r="CUV4" s="319"/>
      <c r="CUW4" s="319"/>
      <c r="CUX4" s="319"/>
      <c r="CUY4" s="319"/>
      <c r="CUZ4" s="319"/>
      <c r="CVA4" s="319"/>
      <c r="CVB4" s="319"/>
      <c r="CVC4" s="319"/>
      <c r="CVD4" s="319"/>
      <c r="CVE4" s="319"/>
      <c r="CVF4" s="319"/>
      <c r="CVG4" s="319"/>
      <c r="CVH4" s="319"/>
      <c r="CVI4" s="319"/>
      <c r="CVJ4" s="319"/>
      <c r="CVK4" s="319"/>
      <c r="CVL4" s="319"/>
      <c r="CVM4" s="319"/>
      <c r="CVN4" s="319"/>
      <c r="CVO4" s="319"/>
      <c r="CVP4" s="319"/>
      <c r="CVQ4" s="319"/>
      <c r="CVR4" s="319"/>
      <c r="CVS4" s="319"/>
      <c r="CVT4" s="319"/>
      <c r="CVU4" s="319"/>
      <c r="CVV4" s="319"/>
      <c r="CVW4" s="319"/>
      <c r="CVX4" s="319"/>
      <c r="CVY4" s="319"/>
      <c r="CVZ4" s="319"/>
      <c r="CWA4" s="319"/>
      <c r="CWB4" s="319"/>
      <c r="CWC4" s="319"/>
      <c r="CWD4" s="319"/>
      <c r="CWE4" s="319"/>
      <c r="CWF4" s="319"/>
      <c r="CWG4" s="319"/>
      <c r="CWH4" s="319"/>
      <c r="CWI4" s="319"/>
      <c r="CWJ4" s="319"/>
      <c r="CWK4" s="319"/>
      <c r="CWL4" s="319"/>
      <c r="CWM4" s="319"/>
      <c r="CWN4" s="319"/>
      <c r="CWO4" s="319"/>
      <c r="CWP4" s="319"/>
      <c r="CWQ4" s="319"/>
      <c r="CWR4" s="319"/>
      <c r="CWS4" s="319"/>
      <c r="CWT4" s="319"/>
      <c r="CWU4" s="319"/>
      <c r="CWV4" s="319"/>
      <c r="CWW4" s="319"/>
      <c r="CWX4" s="319"/>
      <c r="CWY4" s="319"/>
      <c r="CWZ4" s="319"/>
      <c r="CXA4" s="319"/>
      <c r="CXB4" s="319"/>
      <c r="CXC4" s="319"/>
      <c r="CXD4" s="319"/>
      <c r="CXE4" s="319"/>
      <c r="CXF4" s="319"/>
      <c r="CXG4" s="319"/>
      <c r="CXH4" s="319"/>
      <c r="CXI4" s="319"/>
      <c r="CXJ4" s="319"/>
      <c r="CXK4" s="319"/>
      <c r="CXL4" s="319"/>
      <c r="CXM4" s="319"/>
      <c r="CXN4" s="319"/>
      <c r="CXO4" s="319"/>
      <c r="CXP4" s="319"/>
      <c r="CXQ4" s="319"/>
      <c r="CXR4" s="319"/>
      <c r="CXS4" s="319"/>
      <c r="CXT4" s="319"/>
      <c r="CXU4" s="319"/>
      <c r="CXV4" s="319"/>
      <c r="CXW4" s="319"/>
      <c r="CXX4" s="319"/>
      <c r="CXY4" s="319"/>
      <c r="CXZ4" s="319"/>
      <c r="CYA4" s="319"/>
      <c r="CYB4" s="319"/>
      <c r="CYC4" s="319"/>
      <c r="CYD4" s="319"/>
      <c r="CYE4" s="319"/>
      <c r="CYF4" s="319"/>
      <c r="CYG4" s="319"/>
      <c r="CYH4" s="319"/>
      <c r="CYI4" s="319"/>
      <c r="CYJ4" s="319"/>
      <c r="CYK4" s="319"/>
      <c r="CYL4" s="319"/>
      <c r="CYM4" s="319"/>
      <c r="CYN4" s="319"/>
      <c r="CYO4" s="319"/>
      <c r="CYP4" s="319"/>
      <c r="CYQ4" s="319"/>
      <c r="CYR4" s="319"/>
      <c r="CYS4" s="319"/>
      <c r="CYT4" s="319"/>
      <c r="CYU4" s="319"/>
      <c r="CYV4" s="319"/>
      <c r="CYW4" s="319"/>
      <c r="CYX4" s="319"/>
      <c r="CYY4" s="319"/>
      <c r="CYZ4" s="319"/>
      <c r="CZA4" s="319"/>
      <c r="CZB4" s="319"/>
      <c r="CZC4" s="319"/>
      <c r="CZD4" s="319"/>
      <c r="CZE4" s="319"/>
      <c r="CZF4" s="319"/>
      <c r="CZG4" s="319"/>
      <c r="CZH4" s="319"/>
      <c r="CZI4" s="319"/>
      <c r="CZJ4" s="319"/>
      <c r="CZK4" s="319"/>
      <c r="CZL4" s="319"/>
      <c r="CZM4" s="319"/>
      <c r="CZN4" s="319"/>
      <c r="CZO4" s="319"/>
      <c r="CZP4" s="319"/>
      <c r="CZQ4" s="319"/>
      <c r="CZR4" s="319"/>
      <c r="CZS4" s="319"/>
      <c r="CZT4" s="319"/>
      <c r="CZU4" s="319"/>
      <c r="CZV4" s="319"/>
      <c r="CZW4" s="319"/>
      <c r="CZX4" s="319"/>
      <c r="CZY4" s="319"/>
      <c r="CZZ4" s="319"/>
      <c r="DAA4" s="319"/>
      <c r="DAB4" s="319"/>
      <c r="DAC4" s="319"/>
      <c r="DAD4" s="319"/>
      <c r="DAE4" s="319"/>
      <c r="DAF4" s="319"/>
      <c r="DAG4" s="319"/>
      <c r="DAH4" s="319"/>
      <c r="DAI4" s="319"/>
      <c r="DAJ4" s="319"/>
      <c r="DAK4" s="319"/>
      <c r="DAL4" s="319"/>
      <c r="DAM4" s="319"/>
      <c r="DAN4" s="319"/>
      <c r="DAO4" s="319"/>
      <c r="DAP4" s="319"/>
      <c r="DAQ4" s="319"/>
      <c r="DAR4" s="319"/>
      <c r="DAS4" s="319"/>
      <c r="DAT4" s="319"/>
      <c r="DAU4" s="319"/>
      <c r="DAV4" s="319"/>
      <c r="DAW4" s="319"/>
      <c r="DAX4" s="319"/>
      <c r="DAY4" s="319"/>
      <c r="DAZ4" s="319"/>
      <c r="DBA4" s="319"/>
      <c r="DBB4" s="319"/>
      <c r="DBC4" s="319"/>
      <c r="DBD4" s="319"/>
      <c r="DBE4" s="319"/>
      <c r="DBF4" s="319"/>
      <c r="DBG4" s="319"/>
      <c r="DBH4" s="319"/>
      <c r="DBI4" s="319"/>
      <c r="DBJ4" s="319"/>
      <c r="DBK4" s="319"/>
      <c r="DBL4" s="319"/>
      <c r="DBM4" s="319"/>
      <c r="DBN4" s="319"/>
      <c r="DBO4" s="319"/>
      <c r="DBP4" s="319"/>
      <c r="DBQ4" s="319"/>
      <c r="DBR4" s="319"/>
      <c r="DBS4" s="319"/>
      <c r="DBT4" s="319"/>
      <c r="DBU4" s="319"/>
      <c r="DBV4" s="319"/>
      <c r="DBW4" s="319"/>
      <c r="DBX4" s="319"/>
      <c r="DBY4" s="319"/>
      <c r="DBZ4" s="319"/>
      <c r="DCA4" s="319"/>
      <c r="DCB4" s="319"/>
      <c r="DCC4" s="319"/>
      <c r="DCD4" s="319"/>
      <c r="DCE4" s="319"/>
      <c r="DCF4" s="319"/>
      <c r="DCG4" s="319"/>
      <c r="DCH4" s="319"/>
      <c r="DCI4" s="319"/>
      <c r="DCJ4" s="319"/>
      <c r="DCK4" s="319"/>
      <c r="DCL4" s="319"/>
      <c r="DCM4" s="319"/>
      <c r="DCN4" s="319"/>
      <c r="DCO4" s="319"/>
      <c r="DCP4" s="319"/>
      <c r="DCQ4" s="319"/>
      <c r="DCR4" s="319"/>
      <c r="DCS4" s="319"/>
      <c r="DCT4" s="319"/>
      <c r="DCU4" s="319"/>
      <c r="DCV4" s="319"/>
      <c r="DCW4" s="319"/>
      <c r="DCX4" s="319"/>
      <c r="DCY4" s="319"/>
      <c r="DCZ4" s="319"/>
      <c r="DDA4" s="319"/>
      <c r="DDB4" s="319"/>
      <c r="DDC4" s="319"/>
      <c r="DDD4" s="319"/>
      <c r="DDE4" s="319"/>
      <c r="DDF4" s="319"/>
      <c r="DDG4" s="319"/>
      <c r="DDH4" s="319"/>
      <c r="DDI4" s="319"/>
      <c r="DDJ4" s="319"/>
      <c r="DDK4" s="319"/>
      <c r="DDL4" s="319"/>
      <c r="DDM4" s="319"/>
      <c r="DDN4" s="319"/>
      <c r="DDO4" s="319"/>
      <c r="DDP4" s="319"/>
      <c r="DDQ4" s="319"/>
      <c r="DDR4" s="319"/>
      <c r="DDS4" s="319"/>
      <c r="DDT4" s="319"/>
      <c r="DDU4" s="319"/>
      <c r="DDV4" s="319"/>
      <c r="DDW4" s="319"/>
      <c r="DDX4" s="319"/>
      <c r="DDY4" s="319"/>
      <c r="DDZ4" s="319"/>
      <c r="DEA4" s="319"/>
      <c r="DEB4" s="319"/>
      <c r="DEC4" s="319"/>
      <c r="DED4" s="319"/>
      <c r="DEE4" s="319"/>
      <c r="DEF4" s="319"/>
      <c r="DEG4" s="319"/>
      <c r="DEH4" s="319"/>
      <c r="DEI4" s="319"/>
      <c r="DEJ4" s="319"/>
      <c r="DEK4" s="319"/>
      <c r="DEL4" s="319"/>
      <c r="DEM4" s="319"/>
      <c r="DEN4" s="319"/>
      <c r="DEO4" s="319"/>
      <c r="DEP4" s="319"/>
      <c r="DEQ4" s="319"/>
      <c r="DER4" s="319"/>
      <c r="DES4" s="319"/>
      <c r="DET4" s="319"/>
      <c r="DEU4" s="319"/>
      <c r="DEV4" s="319"/>
      <c r="DEW4" s="319"/>
      <c r="DEX4" s="319"/>
      <c r="DEY4" s="319"/>
      <c r="DEZ4" s="319"/>
      <c r="DFA4" s="319"/>
      <c r="DFB4" s="319"/>
      <c r="DFC4" s="319"/>
      <c r="DFD4" s="319"/>
      <c r="DFE4" s="319"/>
      <c r="DFF4" s="319"/>
      <c r="DFG4" s="319"/>
      <c r="DFH4" s="319"/>
      <c r="DFI4" s="319"/>
      <c r="DFJ4" s="319"/>
      <c r="DFK4" s="319"/>
      <c r="DFL4" s="319"/>
      <c r="DFM4" s="319"/>
      <c r="DFN4" s="319"/>
      <c r="DFO4" s="319"/>
      <c r="DFP4" s="319"/>
      <c r="DFQ4" s="319"/>
      <c r="DFR4" s="319"/>
      <c r="DFS4" s="319"/>
      <c r="DFT4" s="319"/>
      <c r="DFU4" s="319"/>
      <c r="DFV4" s="319"/>
      <c r="DFW4" s="319"/>
      <c r="DFX4" s="319"/>
      <c r="DFY4" s="319"/>
      <c r="DFZ4" s="319"/>
      <c r="DGA4" s="319"/>
      <c r="DGB4" s="319"/>
      <c r="DGC4" s="319"/>
      <c r="DGD4" s="319"/>
      <c r="DGE4" s="319"/>
      <c r="DGF4" s="319"/>
      <c r="DGG4" s="319"/>
      <c r="DGH4" s="319"/>
      <c r="DGI4" s="319"/>
      <c r="DGJ4" s="319"/>
      <c r="DGK4" s="319"/>
      <c r="DGL4" s="319"/>
      <c r="DGM4" s="319"/>
      <c r="DGN4" s="319"/>
      <c r="DGO4" s="319"/>
      <c r="DGP4" s="319"/>
      <c r="DGQ4" s="319"/>
      <c r="DGR4" s="319"/>
      <c r="DGS4" s="319"/>
      <c r="DGT4" s="319"/>
      <c r="DGU4" s="319"/>
      <c r="DGV4" s="319"/>
      <c r="DGW4" s="319"/>
      <c r="DGX4" s="319"/>
      <c r="DGY4" s="319"/>
      <c r="DGZ4" s="319"/>
      <c r="DHA4" s="319"/>
      <c r="DHB4" s="319"/>
      <c r="DHC4" s="319"/>
      <c r="DHD4" s="319"/>
      <c r="DHE4" s="319"/>
      <c r="DHF4" s="319"/>
      <c r="DHG4" s="319"/>
      <c r="DHH4" s="319"/>
      <c r="DHI4" s="319"/>
      <c r="DHJ4" s="319"/>
      <c r="DHK4" s="319"/>
      <c r="DHL4" s="319"/>
      <c r="DHM4" s="319"/>
      <c r="DHN4" s="319"/>
      <c r="DHO4" s="319"/>
      <c r="DHP4" s="319"/>
      <c r="DHQ4" s="319"/>
      <c r="DHR4" s="319"/>
      <c r="DHS4" s="319"/>
      <c r="DHT4" s="319"/>
      <c r="DHU4" s="319"/>
      <c r="DHV4" s="319"/>
      <c r="DHW4" s="319"/>
      <c r="DHX4" s="319"/>
      <c r="DHY4" s="319"/>
      <c r="DHZ4" s="319"/>
      <c r="DIA4" s="319"/>
      <c r="DIB4" s="319"/>
      <c r="DIC4" s="319"/>
      <c r="DID4" s="319"/>
      <c r="DIE4" s="319"/>
      <c r="DIF4" s="319"/>
      <c r="DIG4" s="319"/>
      <c r="DIH4" s="319"/>
      <c r="DII4" s="319"/>
      <c r="DIJ4" s="319"/>
      <c r="DIK4" s="319"/>
      <c r="DIL4" s="319"/>
      <c r="DIM4" s="319"/>
      <c r="DIN4" s="319"/>
      <c r="DIO4" s="319"/>
      <c r="DIP4" s="319"/>
      <c r="DIQ4" s="319"/>
      <c r="DIR4" s="319"/>
      <c r="DIS4" s="319"/>
      <c r="DIT4" s="319"/>
      <c r="DIU4" s="319"/>
      <c r="DIV4" s="319"/>
      <c r="DIW4" s="319"/>
      <c r="DIX4" s="319"/>
      <c r="DIY4" s="319"/>
      <c r="DIZ4" s="319"/>
      <c r="DJA4" s="319"/>
      <c r="DJB4" s="319"/>
      <c r="DJC4" s="319"/>
      <c r="DJD4" s="319"/>
      <c r="DJE4" s="319"/>
      <c r="DJF4" s="319"/>
      <c r="DJG4" s="319"/>
      <c r="DJH4" s="319"/>
      <c r="DJI4" s="319"/>
      <c r="DJJ4" s="319"/>
      <c r="DJK4" s="319"/>
      <c r="DJL4" s="319"/>
      <c r="DJM4" s="319"/>
      <c r="DJN4" s="319"/>
      <c r="DJO4" s="319"/>
      <c r="DJP4" s="319"/>
      <c r="DJQ4" s="319"/>
      <c r="DJR4" s="319"/>
      <c r="DJS4" s="319"/>
      <c r="DJT4" s="319"/>
      <c r="DJU4" s="319"/>
      <c r="DJV4" s="319"/>
      <c r="DJW4" s="319"/>
      <c r="DJX4" s="319"/>
      <c r="DJY4" s="319"/>
      <c r="DJZ4" s="319"/>
      <c r="DKA4" s="319"/>
      <c r="DKB4" s="319"/>
      <c r="DKC4" s="319"/>
      <c r="DKD4" s="319"/>
      <c r="DKE4" s="319"/>
      <c r="DKF4" s="319"/>
      <c r="DKG4" s="319"/>
      <c r="DKH4" s="319"/>
      <c r="DKI4" s="319"/>
      <c r="DKJ4" s="319"/>
      <c r="DKK4" s="319"/>
      <c r="DKL4" s="319"/>
      <c r="DKM4" s="319"/>
      <c r="DKN4" s="319"/>
      <c r="DKO4" s="319"/>
      <c r="DKP4" s="319"/>
      <c r="DKQ4" s="319"/>
      <c r="DKR4" s="319"/>
      <c r="DKS4" s="319"/>
      <c r="DKT4" s="319"/>
      <c r="DKU4" s="319"/>
      <c r="DKV4" s="319"/>
      <c r="DKW4" s="319"/>
      <c r="DKX4" s="319"/>
      <c r="DKY4" s="319"/>
      <c r="DKZ4" s="319"/>
      <c r="DLA4" s="319"/>
      <c r="DLB4" s="319"/>
      <c r="DLC4" s="319"/>
      <c r="DLD4" s="319"/>
      <c r="DLE4" s="319"/>
      <c r="DLF4" s="319"/>
      <c r="DLG4" s="319"/>
      <c r="DLH4" s="319"/>
      <c r="DLI4" s="319"/>
      <c r="DLJ4" s="319"/>
      <c r="DLK4" s="319"/>
      <c r="DLL4" s="319"/>
      <c r="DLM4" s="319"/>
      <c r="DLN4" s="319"/>
      <c r="DLO4" s="319"/>
      <c r="DLP4" s="319"/>
      <c r="DLQ4" s="319"/>
      <c r="DLR4" s="319"/>
      <c r="DLS4" s="319"/>
      <c r="DLT4" s="319"/>
      <c r="DLU4" s="319"/>
      <c r="DLV4" s="319"/>
      <c r="DLW4" s="319"/>
      <c r="DLX4" s="319"/>
      <c r="DLY4" s="319"/>
      <c r="DLZ4" s="319"/>
      <c r="DMA4" s="319"/>
      <c r="DMB4" s="319"/>
      <c r="DMC4" s="319"/>
      <c r="DMD4" s="319"/>
      <c r="DME4" s="319"/>
      <c r="DMF4" s="319"/>
      <c r="DMG4" s="319"/>
      <c r="DMH4" s="319"/>
      <c r="DMI4" s="319"/>
      <c r="DMJ4" s="319"/>
      <c r="DMK4" s="319"/>
      <c r="DML4" s="319"/>
      <c r="DMM4" s="319"/>
      <c r="DMN4" s="319"/>
      <c r="DMO4" s="319"/>
      <c r="DMP4" s="319"/>
      <c r="DMQ4" s="319"/>
      <c r="DMR4" s="319"/>
      <c r="DMS4" s="319"/>
      <c r="DMT4" s="319"/>
      <c r="DMU4" s="319"/>
      <c r="DMV4" s="319"/>
      <c r="DMW4" s="319"/>
      <c r="DMX4" s="319"/>
      <c r="DMY4" s="319"/>
      <c r="DMZ4" s="319"/>
      <c r="DNA4" s="319"/>
      <c r="DNB4" s="319"/>
      <c r="DNC4" s="319"/>
      <c r="DND4" s="319"/>
      <c r="DNE4" s="319"/>
      <c r="DNF4" s="319"/>
      <c r="DNG4" s="319"/>
      <c r="DNH4" s="319"/>
      <c r="DNI4" s="319"/>
      <c r="DNJ4" s="319"/>
      <c r="DNK4" s="319"/>
      <c r="DNL4" s="319"/>
      <c r="DNM4" s="319"/>
      <c r="DNN4" s="319"/>
      <c r="DNO4" s="319"/>
      <c r="DNP4" s="319"/>
      <c r="DNQ4" s="319"/>
      <c r="DNR4" s="319"/>
      <c r="DNS4" s="319"/>
      <c r="DNT4" s="319"/>
      <c r="DNU4" s="319"/>
      <c r="DNV4" s="319"/>
      <c r="DNW4" s="319"/>
      <c r="DNX4" s="319"/>
      <c r="DNY4" s="319"/>
      <c r="DNZ4" s="319"/>
      <c r="DOA4" s="319"/>
      <c r="DOB4" s="319"/>
      <c r="DOC4" s="319"/>
      <c r="DOD4" s="319"/>
      <c r="DOE4" s="319"/>
      <c r="DOF4" s="319"/>
      <c r="DOG4" s="319"/>
      <c r="DOH4" s="319"/>
      <c r="DOI4" s="319"/>
      <c r="DOJ4" s="319"/>
      <c r="DOK4" s="319"/>
      <c r="DOL4" s="319"/>
      <c r="DOM4" s="319"/>
      <c r="DON4" s="319"/>
      <c r="DOO4" s="319"/>
      <c r="DOP4" s="319"/>
      <c r="DOQ4" s="319"/>
      <c r="DOR4" s="319"/>
      <c r="DOS4" s="319"/>
      <c r="DOT4" s="319"/>
      <c r="DOU4" s="319"/>
      <c r="DOV4" s="319"/>
      <c r="DOW4" s="319"/>
      <c r="DOX4" s="319"/>
      <c r="DOY4" s="319"/>
      <c r="DOZ4" s="319"/>
      <c r="DPA4" s="319"/>
      <c r="DPB4" s="319"/>
      <c r="DPC4" s="319"/>
      <c r="DPD4" s="319"/>
      <c r="DPE4" s="319"/>
      <c r="DPF4" s="319"/>
      <c r="DPG4" s="319"/>
      <c r="DPH4" s="319"/>
      <c r="DPI4" s="319"/>
      <c r="DPJ4" s="319"/>
      <c r="DPK4" s="319"/>
      <c r="DPL4" s="319"/>
      <c r="DPM4" s="319"/>
      <c r="DPN4" s="319"/>
      <c r="DPO4" s="319"/>
      <c r="DPP4" s="319"/>
      <c r="DPQ4" s="319"/>
      <c r="DPR4" s="319"/>
      <c r="DPS4" s="319"/>
      <c r="DPT4" s="319"/>
      <c r="DPU4" s="319"/>
      <c r="DPV4" s="319"/>
      <c r="DPW4" s="319"/>
      <c r="DPX4" s="319"/>
      <c r="DPY4" s="319"/>
      <c r="DPZ4" s="319"/>
      <c r="DQA4" s="319"/>
      <c r="DQB4" s="319"/>
      <c r="DQC4" s="319"/>
      <c r="DQD4" s="319"/>
      <c r="DQE4" s="319"/>
      <c r="DQF4" s="319"/>
      <c r="DQG4" s="319"/>
      <c r="DQH4" s="319"/>
      <c r="DQI4" s="319"/>
      <c r="DQJ4" s="319"/>
      <c r="DQK4" s="319"/>
      <c r="DQL4" s="319"/>
      <c r="DQM4" s="319"/>
      <c r="DQN4" s="319"/>
      <c r="DQO4" s="319"/>
      <c r="DQP4" s="319"/>
      <c r="DQQ4" s="319"/>
      <c r="DQR4" s="319"/>
      <c r="DQS4" s="319"/>
      <c r="DQT4" s="319"/>
      <c r="DQU4" s="319"/>
      <c r="DQV4" s="319"/>
      <c r="DQW4" s="319"/>
      <c r="DQX4" s="319"/>
      <c r="DQY4" s="319"/>
      <c r="DQZ4" s="319"/>
      <c r="DRA4" s="319"/>
      <c r="DRB4" s="319"/>
      <c r="DRC4" s="319"/>
      <c r="DRD4" s="319"/>
      <c r="DRE4" s="319"/>
      <c r="DRF4" s="319"/>
      <c r="DRG4" s="319"/>
      <c r="DRH4" s="319"/>
      <c r="DRI4" s="319"/>
      <c r="DRJ4" s="319"/>
      <c r="DRK4" s="319"/>
      <c r="DRL4" s="319"/>
      <c r="DRM4" s="319"/>
      <c r="DRN4" s="319"/>
      <c r="DRO4" s="319"/>
      <c r="DRP4" s="319"/>
      <c r="DRQ4" s="319"/>
      <c r="DRR4" s="319"/>
      <c r="DRS4" s="319"/>
      <c r="DRT4" s="319"/>
      <c r="DRU4" s="319"/>
      <c r="DRV4" s="319"/>
      <c r="DRW4" s="319"/>
      <c r="DRX4" s="319"/>
      <c r="DRY4" s="319"/>
      <c r="DRZ4" s="319"/>
      <c r="DSA4" s="319"/>
      <c r="DSB4" s="319"/>
      <c r="DSC4" s="319"/>
      <c r="DSD4" s="319"/>
      <c r="DSE4" s="319"/>
      <c r="DSF4" s="319"/>
      <c r="DSG4" s="319"/>
      <c r="DSH4" s="319"/>
      <c r="DSI4" s="319"/>
      <c r="DSJ4" s="319"/>
      <c r="DSK4" s="319"/>
      <c r="DSL4" s="319"/>
      <c r="DSM4" s="319"/>
      <c r="DSN4" s="319"/>
      <c r="DSO4" s="319"/>
      <c r="DSP4" s="319"/>
      <c r="DSQ4" s="319"/>
      <c r="DSR4" s="319"/>
      <c r="DSS4" s="319"/>
      <c r="DST4" s="319"/>
      <c r="DSU4" s="319"/>
      <c r="DSV4" s="319"/>
      <c r="DSW4" s="319"/>
      <c r="DSX4" s="319"/>
      <c r="DSY4" s="319"/>
      <c r="DSZ4" s="319"/>
      <c r="DTA4" s="319"/>
      <c r="DTB4" s="319"/>
      <c r="DTC4" s="319"/>
      <c r="DTD4" s="319"/>
      <c r="DTE4" s="319"/>
      <c r="DTF4" s="319"/>
      <c r="DTG4" s="319"/>
      <c r="DTH4" s="319"/>
      <c r="DTI4" s="319"/>
      <c r="DTJ4" s="319"/>
      <c r="DTK4" s="319"/>
      <c r="DTL4" s="319"/>
      <c r="DTM4" s="319"/>
      <c r="DTN4" s="319"/>
      <c r="DTO4" s="319"/>
      <c r="DTP4" s="319"/>
      <c r="DTQ4" s="319"/>
      <c r="DTR4" s="319"/>
      <c r="DTS4" s="319"/>
      <c r="DTT4" s="319"/>
      <c r="DTU4" s="319"/>
      <c r="DTV4" s="319"/>
      <c r="DTW4" s="319"/>
      <c r="DTX4" s="319"/>
      <c r="DTY4" s="319"/>
      <c r="DTZ4" s="319"/>
      <c r="DUA4" s="319"/>
      <c r="DUB4" s="319"/>
      <c r="DUC4" s="319"/>
      <c r="DUD4" s="319"/>
      <c r="DUE4" s="319"/>
      <c r="DUF4" s="319"/>
      <c r="DUG4" s="319"/>
      <c r="DUH4" s="319"/>
      <c r="DUI4" s="319"/>
      <c r="DUJ4" s="319"/>
      <c r="DUK4" s="319"/>
      <c r="DUL4" s="319"/>
      <c r="DUM4" s="319"/>
      <c r="DUN4" s="319"/>
      <c r="DUO4" s="319"/>
      <c r="DUP4" s="319"/>
      <c r="DUQ4" s="319"/>
      <c r="DUR4" s="319"/>
      <c r="DUS4" s="319"/>
      <c r="DUT4" s="319"/>
      <c r="DUU4" s="319"/>
      <c r="DUV4" s="319"/>
      <c r="DUW4" s="319"/>
      <c r="DUX4" s="319"/>
      <c r="DUY4" s="319"/>
      <c r="DUZ4" s="319"/>
      <c r="DVA4" s="319"/>
      <c r="DVB4" s="319"/>
      <c r="DVC4" s="319"/>
      <c r="DVD4" s="319"/>
      <c r="DVE4" s="319"/>
      <c r="DVF4" s="319"/>
      <c r="DVG4" s="319"/>
      <c r="DVH4" s="319"/>
      <c r="DVI4" s="319"/>
      <c r="DVJ4" s="319"/>
      <c r="DVK4" s="319"/>
      <c r="DVL4" s="319"/>
      <c r="DVM4" s="319"/>
      <c r="DVN4" s="319"/>
      <c r="DVO4" s="319"/>
      <c r="DVP4" s="319"/>
      <c r="DVQ4" s="319"/>
      <c r="DVR4" s="319"/>
      <c r="DVS4" s="319"/>
      <c r="DVT4" s="319"/>
      <c r="DVU4" s="319"/>
      <c r="DVV4" s="319"/>
      <c r="DVW4" s="319"/>
      <c r="DVX4" s="319"/>
      <c r="DVY4" s="319"/>
      <c r="DVZ4" s="319"/>
      <c r="DWA4" s="319"/>
      <c r="DWB4" s="319"/>
      <c r="DWC4" s="319"/>
      <c r="DWD4" s="319"/>
      <c r="DWE4" s="319"/>
      <c r="DWF4" s="319"/>
      <c r="DWG4" s="319"/>
      <c r="DWH4" s="319"/>
      <c r="DWI4" s="319"/>
      <c r="DWJ4" s="319"/>
      <c r="DWK4" s="319"/>
      <c r="DWL4" s="319"/>
      <c r="DWM4" s="319"/>
      <c r="DWN4" s="319"/>
      <c r="DWO4" s="319"/>
      <c r="DWP4" s="319"/>
      <c r="DWQ4" s="319"/>
      <c r="DWR4" s="319"/>
      <c r="DWS4" s="319"/>
      <c r="DWT4" s="319"/>
      <c r="DWU4" s="319"/>
      <c r="DWV4" s="319"/>
      <c r="DWW4" s="319"/>
      <c r="DWX4" s="319"/>
      <c r="DWY4" s="319"/>
      <c r="DWZ4" s="319"/>
      <c r="DXA4" s="319"/>
      <c r="DXB4" s="319"/>
      <c r="DXC4" s="319"/>
      <c r="DXD4" s="319"/>
      <c r="DXE4" s="319"/>
      <c r="DXF4" s="319"/>
      <c r="DXG4" s="319"/>
      <c r="DXH4" s="319"/>
      <c r="DXI4" s="319"/>
      <c r="DXJ4" s="319"/>
      <c r="DXK4" s="319"/>
      <c r="DXL4" s="319"/>
      <c r="DXM4" s="319"/>
      <c r="DXN4" s="319"/>
      <c r="DXO4" s="319"/>
      <c r="DXP4" s="319"/>
      <c r="DXQ4" s="319"/>
      <c r="DXR4" s="319"/>
      <c r="DXS4" s="319"/>
      <c r="DXT4" s="319"/>
      <c r="DXU4" s="319"/>
      <c r="DXV4" s="319"/>
      <c r="DXW4" s="319"/>
      <c r="DXX4" s="319"/>
      <c r="DXY4" s="319"/>
      <c r="DXZ4" s="319"/>
      <c r="DYA4" s="319"/>
      <c r="DYB4" s="319"/>
      <c r="DYC4" s="319"/>
      <c r="DYD4" s="319"/>
      <c r="DYE4" s="319"/>
      <c r="DYF4" s="319"/>
      <c r="DYG4" s="319"/>
      <c r="DYH4" s="319"/>
      <c r="DYI4" s="319"/>
      <c r="DYJ4" s="319"/>
      <c r="DYK4" s="319"/>
      <c r="DYL4" s="319"/>
      <c r="DYM4" s="319"/>
      <c r="DYN4" s="319"/>
      <c r="DYO4" s="319"/>
      <c r="DYP4" s="319"/>
      <c r="DYQ4" s="319"/>
      <c r="DYR4" s="319"/>
      <c r="DYS4" s="319"/>
      <c r="DYT4" s="319"/>
      <c r="DYU4" s="319"/>
      <c r="DYV4" s="319"/>
      <c r="DYW4" s="319"/>
      <c r="DYX4" s="319"/>
      <c r="DYY4" s="319"/>
      <c r="DYZ4" s="319"/>
      <c r="DZA4" s="319"/>
      <c r="DZB4" s="319"/>
      <c r="DZC4" s="319"/>
      <c r="DZD4" s="319"/>
      <c r="DZE4" s="319"/>
      <c r="DZF4" s="319"/>
      <c r="DZG4" s="319"/>
      <c r="DZH4" s="319"/>
      <c r="DZI4" s="319"/>
      <c r="DZJ4" s="319"/>
      <c r="DZK4" s="319"/>
      <c r="DZL4" s="319"/>
      <c r="DZM4" s="319"/>
      <c r="DZN4" s="319"/>
      <c r="DZO4" s="319"/>
      <c r="DZP4" s="319"/>
      <c r="DZQ4" s="319"/>
      <c r="DZR4" s="319"/>
      <c r="DZS4" s="319"/>
      <c r="DZT4" s="319"/>
      <c r="DZU4" s="319"/>
      <c r="DZV4" s="319"/>
      <c r="DZW4" s="319"/>
      <c r="DZX4" s="319"/>
      <c r="DZY4" s="319"/>
      <c r="DZZ4" s="319"/>
      <c r="EAA4" s="319"/>
      <c r="EAB4" s="319"/>
      <c r="EAC4" s="319"/>
      <c r="EAD4" s="319"/>
      <c r="EAE4" s="319"/>
      <c r="EAF4" s="319"/>
      <c r="EAG4" s="319"/>
      <c r="EAH4" s="319"/>
      <c r="EAI4" s="319"/>
      <c r="EAJ4" s="319"/>
      <c r="EAK4" s="319"/>
      <c r="EAL4" s="319"/>
      <c r="EAM4" s="319"/>
      <c r="EAN4" s="319"/>
      <c r="EAO4" s="319"/>
      <c r="EAP4" s="319"/>
      <c r="EAQ4" s="319"/>
      <c r="EAR4" s="319"/>
      <c r="EAS4" s="319"/>
      <c r="EAT4" s="319"/>
      <c r="EAU4" s="319"/>
      <c r="EAV4" s="319"/>
      <c r="EAW4" s="319"/>
      <c r="EAX4" s="319"/>
      <c r="EAY4" s="319"/>
      <c r="EAZ4" s="319"/>
      <c r="EBA4" s="319"/>
      <c r="EBB4" s="319"/>
      <c r="EBC4" s="319"/>
      <c r="EBD4" s="319"/>
      <c r="EBE4" s="319"/>
      <c r="EBF4" s="319"/>
      <c r="EBG4" s="319"/>
      <c r="EBH4" s="319"/>
      <c r="EBI4" s="319"/>
      <c r="EBJ4" s="319"/>
      <c r="EBK4" s="319"/>
      <c r="EBL4" s="319"/>
      <c r="EBM4" s="319"/>
      <c r="EBN4" s="319"/>
      <c r="EBO4" s="319"/>
      <c r="EBP4" s="319"/>
      <c r="EBQ4" s="319"/>
      <c r="EBR4" s="319"/>
      <c r="EBS4" s="319"/>
      <c r="EBT4" s="319"/>
      <c r="EBU4" s="319"/>
      <c r="EBV4" s="319"/>
      <c r="EBW4" s="319"/>
      <c r="EBX4" s="319"/>
      <c r="EBY4" s="319"/>
      <c r="EBZ4" s="319"/>
      <c r="ECA4" s="319"/>
      <c r="ECB4" s="319"/>
      <c r="ECC4" s="319"/>
      <c r="ECD4" s="319"/>
      <c r="ECE4" s="319"/>
      <c r="ECF4" s="319"/>
      <c r="ECG4" s="319"/>
      <c r="ECH4" s="319"/>
      <c r="ECI4" s="319"/>
      <c r="ECJ4" s="319"/>
      <c r="ECK4" s="319"/>
      <c r="ECL4" s="319"/>
      <c r="ECM4" s="319"/>
      <c r="ECN4" s="319"/>
      <c r="ECO4" s="319"/>
      <c r="ECP4" s="319"/>
      <c r="ECQ4" s="319"/>
      <c r="ECR4" s="319"/>
      <c r="ECS4" s="319"/>
      <c r="ECT4" s="319"/>
      <c r="ECU4" s="319"/>
      <c r="ECV4" s="319"/>
      <c r="ECW4" s="319"/>
      <c r="ECX4" s="319"/>
      <c r="ECY4" s="319"/>
      <c r="ECZ4" s="319"/>
      <c r="EDA4" s="319"/>
      <c r="EDB4" s="319"/>
      <c r="EDC4" s="319"/>
      <c r="EDD4" s="319"/>
      <c r="EDE4" s="319"/>
      <c r="EDF4" s="319"/>
      <c r="EDG4" s="319"/>
      <c r="EDH4" s="319"/>
      <c r="EDI4" s="319"/>
      <c r="EDJ4" s="319"/>
      <c r="EDK4" s="319"/>
      <c r="EDL4" s="319"/>
      <c r="EDM4" s="319"/>
      <c r="EDN4" s="319"/>
      <c r="EDO4" s="319"/>
      <c r="EDP4" s="319"/>
      <c r="EDQ4" s="319"/>
      <c r="EDR4" s="319"/>
      <c r="EDS4" s="319"/>
      <c r="EDT4" s="319"/>
      <c r="EDU4" s="319"/>
      <c r="EDV4" s="319"/>
      <c r="EDW4" s="319"/>
      <c r="EDX4" s="319"/>
      <c r="EDY4" s="319"/>
      <c r="EDZ4" s="319"/>
      <c r="EEA4" s="319"/>
      <c r="EEB4" s="319"/>
      <c r="EEC4" s="319"/>
      <c r="EED4" s="319"/>
      <c r="EEE4" s="319"/>
      <c r="EEF4" s="319"/>
      <c r="EEG4" s="319"/>
      <c r="EEH4" s="319"/>
      <c r="EEI4" s="319"/>
      <c r="EEJ4" s="319"/>
      <c r="EEK4" s="319"/>
      <c r="EEL4" s="319"/>
      <c r="EEM4" s="319"/>
      <c r="EEN4" s="319"/>
      <c r="EEO4" s="319"/>
      <c r="EEP4" s="319"/>
      <c r="EEQ4" s="319"/>
      <c r="EER4" s="319"/>
      <c r="EES4" s="319"/>
      <c r="EET4" s="319"/>
      <c r="EEU4" s="319"/>
      <c r="EEV4" s="319"/>
      <c r="EEW4" s="319"/>
      <c r="EEX4" s="319"/>
      <c r="EEY4" s="319"/>
      <c r="EEZ4" s="319"/>
      <c r="EFA4" s="319"/>
      <c r="EFB4" s="319"/>
      <c r="EFC4" s="319"/>
      <c r="EFD4" s="319"/>
      <c r="EFE4" s="319"/>
      <c r="EFF4" s="319"/>
      <c r="EFG4" s="319"/>
      <c r="EFH4" s="319"/>
      <c r="EFI4" s="319"/>
      <c r="EFJ4" s="319"/>
      <c r="EFK4" s="319"/>
      <c r="EFL4" s="319"/>
      <c r="EFM4" s="319"/>
      <c r="EFN4" s="319"/>
      <c r="EFO4" s="319"/>
      <c r="EFP4" s="319"/>
      <c r="EFQ4" s="319"/>
      <c r="EFR4" s="319"/>
      <c r="EFS4" s="319"/>
      <c r="EFT4" s="319"/>
      <c r="EFU4" s="319"/>
      <c r="EFV4" s="319"/>
      <c r="EFW4" s="319"/>
      <c r="EFX4" s="319"/>
      <c r="EFY4" s="319"/>
      <c r="EFZ4" s="319"/>
      <c r="EGA4" s="319"/>
      <c r="EGB4" s="319"/>
      <c r="EGC4" s="319"/>
      <c r="EGD4" s="319"/>
      <c r="EGE4" s="319"/>
      <c r="EGF4" s="319"/>
      <c r="EGG4" s="319"/>
      <c r="EGH4" s="319"/>
      <c r="EGI4" s="319"/>
      <c r="EGJ4" s="319"/>
      <c r="EGK4" s="319"/>
      <c r="EGL4" s="319"/>
      <c r="EGM4" s="319"/>
      <c r="EGN4" s="319"/>
      <c r="EGO4" s="319"/>
      <c r="EGP4" s="319"/>
      <c r="EGQ4" s="319"/>
      <c r="EGR4" s="319"/>
      <c r="EGS4" s="319"/>
      <c r="EGT4" s="319"/>
      <c r="EGU4" s="319"/>
      <c r="EGV4" s="319"/>
      <c r="EGW4" s="319"/>
      <c r="EGX4" s="319"/>
      <c r="EGY4" s="319"/>
      <c r="EGZ4" s="319"/>
      <c r="EHA4" s="319"/>
      <c r="EHB4" s="319"/>
      <c r="EHC4" s="319"/>
      <c r="EHD4" s="319"/>
      <c r="EHE4" s="319"/>
      <c r="EHF4" s="319"/>
      <c r="EHG4" s="319"/>
      <c r="EHH4" s="319"/>
      <c r="EHI4" s="319"/>
      <c r="EHJ4" s="319"/>
      <c r="EHK4" s="319"/>
      <c r="EHL4" s="319"/>
      <c r="EHM4" s="319"/>
      <c r="EHN4" s="319"/>
      <c r="EHO4" s="319"/>
      <c r="EHP4" s="319"/>
      <c r="EHQ4" s="319"/>
      <c r="EHR4" s="319"/>
      <c r="EHS4" s="319"/>
      <c r="EHT4" s="319"/>
      <c r="EHU4" s="319"/>
      <c r="EHV4" s="319"/>
      <c r="EHW4" s="319"/>
      <c r="EHX4" s="319"/>
      <c r="EHY4" s="319"/>
      <c r="EHZ4" s="319"/>
      <c r="EIA4" s="319"/>
      <c r="EIB4" s="319"/>
      <c r="EIC4" s="319"/>
      <c r="EID4" s="319"/>
      <c r="EIE4" s="319"/>
      <c r="EIF4" s="319"/>
      <c r="EIG4" s="319"/>
      <c r="EIH4" s="319"/>
      <c r="EII4" s="319"/>
      <c r="EIJ4" s="319"/>
      <c r="EIK4" s="319"/>
      <c r="EIL4" s="319"/>
      <c r="EIM4" s="319"/>
      <c r="EIN4" s="319"/>
      <c r="EIO4" s="319"/>
      <c r="EIP4" s="319"/>
      <c r="EIQ4" s="319"/>
      <c r="EIR4" s="319"/>
      <c r="EIS4" s="319"/>
      <c r="EIT4" s="319"/>
      <c r="EIU4" s="319"/>
      <c r="EIV4" s="319"/>
      <c r="EIW4" s="319"/>
      <c r="EIX4" s="319"/>
      <c r="EIY4" s="319"/>
      <c r="EIZ4" s="319"/>
      <c r="EJA4" s="319"/>
      <c r="EJB4" s="319"/>
      <c r="EJC4" s="319"/>
      <c r="EJD4" s="319"/>
      <c r="EJE4" s="319"/>
      <c r="EJF4" s="319"/>
      <c r="EJG4" s="319"/>
      <c r="EJH4" s="319"/>
      <c r="EJI4" s="319"/>
      <c r="EJJ4" s="319"/>
      <c r="EJK4" s="319"/>
      <c r="EJL4" s="319"/>
      <c r="EJM4" s="319"/>
      <c r="EJN4" s="319"/>
      <c r="EJO4" s="319"/>
      <c r="EJP4" s="319"/>
      <c r="EJQ4" s="319"/>
      <c r="EJR4" s="319"/>
      <c r="EJS4" s="319"/>
      <c r="EJT4" s="319"/>
      <c r="EJU4" s="319"/>
      <c r="EJV4" s="319"/>
      <c r="EJW4" s="319"/>
      <c r="EJX4" s="319"/>
      <c r="EJY4" s="319"/>
      <c r="EJZ4" s="319"/>
      <c r="EKA4" s="319"/>
      <c r="EKB4" s="319"/>
      <c r="EKC4" s="319"/>
      <c r="EKD4" s="319"/>
      <c r="EKE4" s="319"/>
      <c r="EKF4" s="319"/>
      <c r="EKG4" s="319"/>
      <c r="EKH4" s="319"/>
      <c r="EKI4" s="319"/>
      <c r="EKJ4" s="319"/>
      <c r="EKK4" s="319"/>
      <c r="EKL4" s="319"/>
      <c r="EKM4" s="319"/>
      <c r="EKN4" s="319"/>
      <c r="EKO4" s="319"/>
      <c r="EKP4" s="319"/>
      <c r="EKQ4" s="319"/>
      <c r="EKR4" s="319"/>
      <c r="EKS4" s="319"/>
      <c r="EKT4" s="319"/>
      <c r="EKU4" s="319"/>
      <c r="EKV4" s="319"/>
      <c r="EKW4" s="319"/>
      <c r="EKX4" s="319"/>
      <c r="EKY4" s="319"/>
      <c r="EKZ4" s="319"/>
      <c r="ELA4" s="319"/>
      <c r="ELB4" s="319"/>
      <c r="ELC4" s="319"/>
      <c r="ELD4" s="319"/>
      <c r="ELE4" s="319"/>
      <c r="ELF4" s="319"/>
      <c r="ELG4" s="319"/>
      <c r="ELH4" s="319"/>
      <c r="ELI4" s="319"/>
      <c r="ELJ4" s="319"/>
      <c r="ELK4" s="319"/>
      <c r="ELL4" s="319"/>
      <c r="ELM4" s="319"/>
      <c r="ELN4" s="319"/>
      <c r="ELO4" s="319"/>
      <c r="ELP4" s="319"/>
      <c r="ELQ4" s="319"/>
      <c r="ELR4" s="319"/>
      <c r="ELS4" s="319"/>
      <c r="ELT4" s="319"/>
      <c r="ELU4" s="319"/>
      <c r="ELV4" s="319"/>
      <c r="ELW4" s="319"/>
      <c r="ELX4" s="319"/>
      <c r="ELY4" s="319"/>
      <c r="ELZ4" s="319"/>
      <c r="EMA4" s="319"/>
      <c r="EMB4" s="319"/>
      <c r="EMC4" s="319"/>
      <c r="EMD4" s="319"/>
      <c r="EME4" s="319"/>
      <c r="EMF4" s="319"/>
      <c r="EMG4" s="319"/>
      <c r="EMH4" s="319"/>
      <c r="EMI4" s="319"/>
      <c r="EMJ4" s="319"/>
      <c r="EMK4" s="319"/>
      <c r="EML4" s="319"/>
      <c r="EMM4" s="319"/>
      <c r="EMN4" s="319"/>
      <c r="EMO4" s="319"/>
      <c r="EMP4" s="319"/>
      <c r="EMQ4" s="319"/>
      <c r="EMR4" s="319"/>
      <c r="EMS4" s="319"/>
      <c r="EMT4" s="319"/>
      <c r="EMU4" s="319"/>
      <c r="EMV4" s="319"/>
      <c r="EMW4" s="319"/>
      <c r="EMX4" s="319"/>
      <c r="EMY4" s="319"/>
      <c r="EMZ4" s="319"/>
      <c r="ENA4" s="319"/>
      <c r="ENB4" s="319"/>
      <c r="ENC4" s="319"/>
      <c r="END4" s="319"/>
      <c r="ENE4" s="319"/>
      <c r="ENF4" s="319"/>
      <c r="ENG4" s="319"/>
      <c r="ENH4" s="319"/>
      <c r="ENI4" s="319"/>
      <c r="ENJ4" s="319"/>
      <c r="ENK4" s="319"/>
      <c r="ENL4" s="319"/>
      <c r="ENM4" s="319"/>
      <c r="ENN4" s="319"/>
      <c r="ENO4" s="319"/>
      <c r="ENP4" s="319"/>
      <c r="ENQ4" s="319"/>
      <c r="ENR4" s="319"/>
      <c r="ENS4" s="319"/>
      <c r="ENT4" s="319"/>
      <c r="ENU4" s="319"/>
      <c r="ENV4" s="319"/>
      <c r="ENW4" s="319"/>
      <c r="ENX4" s="319"/>
      <c r="ENY4" s="319"/>
      <c r="ENZ4" s="319"/>
      <c r="EOA4" s="319"/>
      <c r="EOB4" s="319"/>
      <c r="EOC4" s="319"/>
      <c r="EOD4" s="319"/>
      <c r="EOE4" s="319"/>
      <c r="EOF4" s="319"/>
      <c r="EOG4" s="319"/>
      <c r="EOH4" s="319"/>
      <c r="EOI4" s="319"/>
      <c r="EOJ4" s="319"/>
      <c r="EOK4" s="319"/>
      <c r="EOL4" s="319"/>
      <c r="EOM4" s="319"/>
      <c r="EON4" s="319"/>
      <c r="EOO4" s="319"/>
      <c r="EOP4" s="319"/>
      <c r="EOQ4" s="319"/>
      <c r="EOR4" s="319"/>
      <c r="EOS4" s="319"/>
      <c r="EOT4" s="319"/>
      <c r="EOU4" s="319"/>
      <c r="EOV4" s="319"/>
      <c r="EOW4" s="319"/>
      <c r="EOX4" s="319"/>
      <c r="EOY4" s="319"/>
      <c r="EOZ4" s="319"/>
      <c r="EPA4" s="319"/>
      <c r="EPB4" s="319"/>
      <c r="EPC4" s="319"/>
      <c r="EPD4" s="319"/>
      <c r="EPE4" s="319"/>
      <c r="EPF4" s="319"/>
      <c r="EPG4" s="319"/>
      <c r="EPH4" s="319"/>
      <c r="EPI4" s="319"/>
      <c r="EPJ4" s="319"/>
      <c r="EPK4" s="319"/>
      <c r="EPL4" s="319"/>
      <c r="EPM4" s="319"/>
      <c r="EPN4" s="319"/>
      <c r="EPO4" s="319"/>
      <c r="EPP4" s="319"/>
      <c r="EPQ4" s="319"/>
      <c r="EPR4" s="319"/>
      <c r="EPS4" s="319"/>
      <c r="EPT4" s="319"/>
      <c r="EPU4" s="319"/>
      <c r="EPV4" s="319"/>
      <c r="EPW4" s="319"/>
      <c r="EPX4" s="319"/>
      <c r="EPY4" s="319"/>
      <c r="EPZ4" s="319"/>
      <c r="EQA4" s="319"/>
      <c r="EQB4" s="319"/>
      <c r="EQC4" s="319"/>
      <c r="EQD4" s="319"/>
      <c r="EQE4" s="319"/>
      <c r="EQF4" s="319"/>
      <c r="EQG4" s="319"/>
      <c r="EQH4" s="319"/>
      <c r="EQI4" s="319"/>
      <c r="EQJ4" s="319"/>
      <c r="EQK4" s="319"/>
      <c r="EQL4" s="319"/>
      <c r="EQM4" s="319"/>
      <c r="EQN4" s="319"/>
      <c r="EQO4" s="319"/>
      <c r="EQP4" s="319"/>
      <c r="EQQ4" s="319"/>
      <c r="EQR4" s="319"/>
      <c r="EQS4" s="319"/>
      <c r="EQT4" s="319"/>
      <c r="EQU4" s="319"/>
      <c r="EQV4" s="319"/>
      <c r="EQW4" s="319"/>
      <c r="EQX4" s="319"/>
      <c r="EQY4" s="319"/>
      <c r="EQZ4" s="319"/>
      <c r="ERA4" s="319"/>
      <c r="ERB4" s="319"/>
      <c r="ERC4" s="319"/>
      <c r="ERD4" s="319"/>
      <c r="ERE4" s="319"/>
      <c r="ERF4" s="319"/>
      <c r="ERG4" s="319"/>
      <c r="ERH4" s="319"/>
      <c r="ERI4" s="319"/>
      <c r="ERJ4" s="319"/>
      <c r="ERK4" s="319"/>
      <c r="ERL4" s="319"/>
      <c r="ERM4" s="319"/>
      <c r="ERN4" s="319"/>
      <c r="ERO4" s="319"/>
      <c r="ERP4" s="319"/>
      <c r="ERQ4" s="319"/>
      <c r="ERR4" s="319"/>
      <c r="ERS4" s="319"/>
      <c r="ERT4" s="319"/>
      <c r="ERU4" s="319"/>
      <c r="ERV4" s="319"/>
      <c r="ERW4" s="319"/>
      <c r="ERX4" s="319"/>
      <c r="ERY4" s="319"/>
      <c r="ERZ4" s="319"/>
      <c r="ESA4" s="319"/>
      <c r="ESB4" s="319"/>
      <c r="ESC4" s="319"/>
      <c r="ESD4" s="319"/>
      <c r="ESE4" s="319"/>
      <c r="ESF4" s="319"/>
      <c r="ESG4" s="319"/>
      <c r="ESH4" s="319"/>
      <c r="ESI4" s="319"/>
      <c r="ESJ4" s="319"/>
      <c r="ESK4" s="319"/>
      <c r="ESL4" s="319"/>
      <c r="ESM4" s="319"/>
      <c r="ESN4" s="319"/>
      <c r="ESO4" s="319"/>
      <c r="ESP4" s="319"/>
      <c r="ESQ4" s="319"/>
      <c r="ESR4" s="319"/>
      <c r="ESS4" s="319"/>
      <c r="EST4" s="319"/>
      <c r="ESU4" s="319"/>
      <c r="ESV4" s="319"/>
      <c r="ESW4" s="319"/>
      <c r="ESX4" s="319"/>
      <c r="ESY4" s="319"/>
      <c r="ESZ4" s="319"/>
      <c r="ETA4" s="319"/>
      <c r="ETB4" s="319"/>
      <c r="ETC4" s="319"/>
      <c r="ETD4" s="319"/>
      <c r="ETE4" s="319"/>
      <c r="ETF4" s="319"/>
      <c r="ETG4" s="319"/>
      <c r="ETH4" s="319"/>
      <c r="ETI4" s="319"/>
      <c r="ETJ4" s="319"/>
      <c r="ETK4" s="319"/>
      <c r="ETL4" s="319"/>
      <c r="ETM4" s="319"/>
      <c r="ETN4" s="319"/>
      <c r="ETO4" s="319"/>
      <c r="ETP4" s="319"/>
      <c r="ETQ4" s="319"/>
      <c r="ETR4" s="319"/>
      <c r="ETS4" s="319"/>
      <c r="ETT4" s="319"/>
      <c r="ETU4" s="319"/>
      <c r="ETV4" s="319"/>
      <c r="ETW4" s="319"/>
      <c r="ETX4" s="319"/>
      <c r="ETY4" s="319"/>
      <c r="ETZ4" s="319"/>
      <c r="EUA4" s="319"/>
      <c r="EUB4" s="319"/>
      <c r="EUC4" s="319"/>
      <c r="EUD4" s="319"/>
      <c r="EUE4" s="319"/>
      <c r="EUF4" s="319"/>
      <c r="EUG4" s="319"/>
      <c r="EUH4" s="319"/>
      <c r="EUI4" s="319"/>
      <c r="EUJ4" s="319"/>
      <c r="EUK4" s="319"/>
      <c r="EUL4" s="319"/>
      <c r="EUM4" s="319"/>
      <c r="EUN4" s="319"/>
      <c r="EUO4" s="319"/>
      <c r="EUP4" s="319"/>
      <c r="EUQ4" s="319"/>
      <c r="EUR4" s="319"/>
      <c r="EUS4" s="319"/>
      <c r="EUT4" s="319"/>
      <c r="EUU4" s="319"/>
      <c r="EUV4" s="319"/>
      <c r="EUW4" s="319"/>
      <c r="EUX4" s="319"/>
      <c r="EUY4" s="319"/>
      <c r="EUZ4" s="319"/>
      <c r="EVA4" s="319"/>
      <c r="EVB4" s="319"/>
      <c r="EVC4" s="319"/>
      <c r="EVD4" s="319"/>
      <c r="EVE4" s="319"/>
      <c r="EVF4" s="319"/>
      <c r="EVG4" s="319"/>
      <c r="EVH4" s="319"/>
      <c r="EVI4" s="319"/>
      <c r="EVJ4" s="319"/>
      <c r="EVK4" s="319"/>
      <c r="EVL4" s="319"/>
      <c r="EVM4" s="319"/>
      <c r="EVN4" s="319"/>
      <c r="EVO4" s="319"/>
      <c r="EVP4" s="319"/>
      <c r="EVQ4" s="319"/>
      <c r="EVR4" s="319"/>
      <c r="EVS4" s="319"/>
      <c r="EVT4" s="319"/>
      <c r="EVU4" s="319"/>
      <c r="EVV4" s="319"/>
      <c r="EVW4" s="319"/>
      <c r="EVX4" s="319"/>
      <c r="EVY4" s="319"/>
      <c r="EVZ4" s="319"/>
      <c r="EWA4" s="319"/>
      <c r="EWB4" s="319"/>
      <c r="EWC4" s="319"/>
      <c r="EWD4" s="319"/>
      <c r="EWE4" s="319"/>
      <c r="EWF4" s="319"/>
      <c r="EWG4" s="319"/>
      <c r="EWH4" s="319"/>
      <c r="EWI4" s="319"/>
      <c r="EWJ4" s="319"/>
      <c r="EWK4" s="319"/>
      <c r="EWL4" s="319"/>
      <c r="EWM4" s="319"/>
      <c r="EWN4" s="319"/>
      <c r="EWO4" s="319"/>
      <c r="EWP4" s="319"/>
      <c r="EWQ4" s="319"/>
      <c r="EWR4" s="319"/>
      <c r="EWS4" s="319"/>
      <c r="EWT4" s="319"/>
      <c r="EWU4" s="319"/>
      <c r="EWV4" s="319"/>
      <c r="EWW4" s="319"/>
      <c r="EWX4" s="319"/>
      <c r="EWY4" s="319"/>
      <c r="EWZ4" s="319"/>
      <c r="EXA4" s="319"/>
      <c r="EXB4" s="319"/>
      <c r="EXC4" s="319"/>
      <c r="EXD4" s="319"/>
      <c r="EXE4" s="319"/>
      <c r="EXF4" s="319"/>
      <c r="EXG4" s="319"/>
      <c r="EXH4" s="319"/>
      <c r="EXI4" s="319"/>
      <c r="EXJ4" s="319"/>
      <c r="EXK4" s="319"/>
      <c r="EXL4" s="319"/>
      <c r="EXM4" s="319"/>
      <c r="EXN4" s="319"/>
      <c r="EXO4" s="319"/>
      <c r="EXP4" s="319"/>
      <c r="EXQ4" s="319"/>
      <c r="EXR4" s="319"/>
      <c r="EXS4" s="319"/>
      <c r="EXT4" s="319"/>
      <c r="EXU4" s="319"/>
      <c r="EXV4" s="319"/>
      <c r="EXW4" s="319"/>
      <c r="EXX4" s="319"/>
      <c r="EXY4" s="319"/>
      <c r="EXZ4" s="319"/>
      <c r="EYA4" s="319"/>
      <c r="EYB4" s="319"/>
      <c r="EYC4" s="319"/>
      <c r="EYD4" s="319"/>
      <c r="EYE4" s="319"/>
      <c r="EYF4" s="319"/>
      <c r="EYG4" s="319"/>
      <c r="EYH4" s="319"/>
      <c r="EYI4" s="319"/>
      <c r="EYJ4" s="319"/>
      <c r="EYK4" s="319"/>
      <c r="EYL4" s="319"/>
      <c r="EYM4" s="319"/>
      <c r="EYN4" s="319"/>
      <c r="EYO4" s="319"/>
      <c r="EYP4" s="319"/>
      <c r="EYQ4" s="319"/>
      <c r="EYR4" s="319"/>
      <c r="EYS4" s="319"/>
      <c r="EYT4" s="319"/>
      <c r="EYU4" s="319"/>
      <c r="EYV4" s="319"/>
      <c r="EYW4" s="319"/>
      <c r="EYX4" s="319"/>
      <c r="EYY4" s="319"/>
      <c r="EYZ4" s="319"/>
      <c r="EZA4" s="319"/>
      <c r="EZB4" s="319"/>
      <c r="EZC4" s="319"/>
      <c r="EZD4" s="319"/>
      <c r="EZE4" s="319"/>
      <c r="EZF4" s="319"/>
      <c r="EZG4" s="319"/>
      <c r="EZH4" s="319"/>
      <c r="EZI4" s="319"/>
      <c r="EZJ4" s="319"/>
      <c r="EZK4" s="319"/>
      <c r="EZL4" s="319"/>
      <c r="EZM4" s="319"/>
      <c r="EZN4" s="319"/>
      <c r="EZO4" s="319"/>
      <c r="EZP4" s="319"/>
      <c r="EZQ4" s="319"/>
      <c r="EZR4" s="319"/>
      <c r="EZS4" s="319"/>
      <c r="EZT4" s="319"/>
      <c r="EZU4" s="319"/>
      <c r="EZV4" s="319"/>
      <c r="EZW4" s="319"/>
      <c r="EZX4" s="319"/>
      <c r="EZY4" s="319"/>
      <c r="EZZ4" s="319"/>
      <c r="FAA4" s="319"/>
      <c r="FAB4" s="319"/>
      <c r="FAC4" s="319"/>
      <c r="FAD4" s="319"/>
      <c r="FAE4" s="319"/>
      <c r="FAF4" s="319"/>
      <c r="FAG4" s="319"/>
      <c r="FAH4" s="319"/>
      <c r="FAI4" s="319"/>
      <c r="FAJ4" s="319"/>
      <c r="FAK4" s="319"/>
      <c r="FAL4" s="319"/>
      <c r="FAM4" s="319"/>
      <c r="FAN4" s="319"/>
      <c r="FAO4" s="319"/>
      <c r="FAP4" s="319"/>
      <c r="FAQ4" s="319"/>
      <c r="FAR4" s="319"/>
      <c r="FAS4" s="319"/>
      <c r="FAT4" s="319"/>
      <c r="FAU4" s="319"/>
      <c r="FAV4" s="319"/>
      <c r="FAW4" s="319"/>
      <c r="FAX4" s="319"/>
      <c r="FAY4" s="319"/>
      <c r="FAZ4" s="319"/>
      <c r="FBA4" s="319"/>
      <c r="FBB4" s="319"/>
      <c r="FBC4" s="319"/>
      <c r="FBD4" s="319"/>
      <c r="FBE4" s="319"/>
      <c r="FBF4" s="319"/>
      <c r="FBG4" s="319"/>
      <c r="FBH4" s="319"/>
      <c r="FBI4" s="319"/>
      <c r="FBJ4" s="319"/>
      <c r="FBK4" s="319"/>
      <c r="FBL4" s="319"/>
      <c r="FBM4" s="319"/>
      <c r="FBN4" s="319"/>
      <c r="FBO4" s="319"/>
      <c r="FBP4" s="319"/>
      <c r="FBQ4" s="319"/>
      <c r="FBR4" s="319"/>
      <c r="FBS4" s="319"/>
      <c r="FBT4" s="319"/>
      <c r="FBU4" s="319"/>
      <c r="FBV4" s="319"/>
      <c r="FBW4" s="319"/>
      <c r="FBX4" s="319"/>
      <c r="FBY4" s="319"/>
      <c r="FBZ4" s="319"/>
      <c r="FCA4" s="319"/>
      <c r="FCB4" s="319"/>
      <c r="FCC4" s="319"/>
      <c r="FCD4" s="319"/>
      <c r="FCE4" s="319"/>
      <c r="FCF4" s="319"/>
      <c r="FCG4" s="319"/>
      <c r="FCH4" s="319"/>
      <c r="FCI4" s="319"/>
      <c r="FCJ4" s="319"/>
      <c r="FCK4" s="319"/>
      <c r="FCL4" s="319"/>
      <c r="FCM4" s="319"/>
      <c r="FCN4" s="319"/>
      <c r="FCO4" s="319"/>
      <c r="FCP4" s="319"/>
      <c r="FCQ4" s="319"/>
      <c r="FCR4" s="319"/>
      <c r="FCS4" s="319"/>
      <c r="FCT4" s="319"/>
      <c r="FCU4" s="319"/>
      <c r="FCV4" s="319"/>
      <c r="FCW4" s="319"/>
      <c r="FCX4" s="319"/>
      <c r="FCY4" s="319"/>
      <c r="FCZ4" s="319"/>
      <c r="FDA4" s="319"/>
      <c r="FDB4" s="319"/>
      <c r="FDC4" s="319"/>
      <c r="FDD4" s="319"/>
      <c r="FDE4" s="319"/>
      <c r="FDF4" s="319"/>
      <c r="FDG4" s="319"/>
      <c r="FDH4" s="319"/>
      <c r="FDI4" s="319"/>
      <c r="FDJ4" s="319"/>
      <c r="FDK4" s="319"/>
      <c r="FDL4" s="319"/>
      <c r="FDM4" s="319"/>
      <c r="FDN4" s="319"/>
      <c r="FDO4" s="319"/>
      <c r="FDP4" s="319"/>
      <c r="FDQ4" s="319"/>
      <c r="FDR4" s="319"/>
      <c r="FDS4" s="319"/>
      <c r="FDT4" s="319"/>
      <c r="FDU4" s="319"/>
      <c r="FDV4" s="319"/>
      <c r="FDW4" s="319"/>
      <c r="FDX4" s="319"/>
      <c r="FDY4" s="319"/>
      <c r="FDZ4" s="319"/>
      <c r="FEA4" s="319"/>
      <c r="FEB4" s="319"/>
      <c r="FEC4" s="319"/>
      <c r="FED4" s="319"/>
      <c r="FEE4" s="319"/>
      <c r="FEF4" s="319"/>
      <c r="FEG4" s="319"/>
      <c r="FEH4" s="319"/>
      <c r="FEI4" s="319"/>
      <c r="FEJ4" s="319"/>
      <c r="FEK4" s="319"/>
      <c r="FEL4" s="319"/>
      <c r="FEM4" s="319"/>
      <c r="FEN4" s="319"/>
      <c r="FEO4" s="319"/>
      <c r="FEP4" s="319"/>
      <c r="FEQ4" s="319"/>
      <c r="FER4" s="319"/>
      <c r="FES4" s="319"/>
      <c r="FET4" s="319"/>
      <c r="FEU4" s="319"/>
      <c r="FEV4" s="319"/>
      <c r="FEW4" s="319"/>
      <c r="FEX4" s="319"/>
      <c r="FEY4" s="319"/>
      <c r="FEZ4" s="319"/>
      <c r="FFA4" s="319"/>
      <c r="FFB4" s="319"/>
      <c r="FFC4" s="319"/>
      <c r="FFD4" s="319"/>
      <c r="FFE4" s="319"/>
      <c r="FFF4" s="319"/>
      <c r="FFG4" s="319"/>
      <c r="FFH4" s="319"/>
      <c r="FFI4" s="319"/>
      <c r="FFJ4" s="319"/>
      <c r="FFK4" s="319"/>
      <c r="FFL4" s="319"/>
      <c r="FFM4" s="319"/>
      <c r="FFN4" s="319"/>
      <c r="FFO4" s="319"/>
      <c r="FFP4" s="319"/>
      <c r="FFQ4" s="319"/>
      <c r="FFR4" s="319"/>
      <c r="FFS4" s="319"/>
      <c r="FFT4" s="319"/>
      <c r="FFU4" s="319"/>
      <c r="FFV4" s="319"/>
      <c r="FFW4" s="319"/>
      <c r="FFX4" s="319"/>
      <c r="FFY4" s="319"/>
      <c r="FFZ4" s="319"/>
      <c r="FGA4" s="319"/>
      <c r="FGB4" s="319"/>
      <c r="FGC4" s="319"/>
      <c r="FGD4" s="319"/>
      <c r="FGE4" s="319"/>
      <c r="FGF4" s="319"/>
      <c r="FGG4" s="319"/>
      <c r="FGH4" s="319"/>
      <c r="FGI4" s="319"/>
      <c r="FGJ4" s="319"/>
      <c r="FGK4" s="319"/>
      <c r="FGL4" s="319"/>
      <c r="FGM4" s="319"/>
      <c r="FGN4" s="319"/>
      <c r="FGO4" s="319"/>
      <c r="FGP4" s="319"/>
      <c r="FGQ4" s="319"/>
      <c r="FGR4" s="319"/>
      <c r="FGS4" s="319"/>
      <c r="FGT4" s="319"/>
      <c r="FGU4" s="319"/>
      <c r="FGV4" s="319"/>
      <c r="FGW4" s="319"/>
      <c r="FGX4" s="319"/>
      <c r="FGY4" s="319"/>
      <c r="FGZ4" s="319"/>
      <c r="FHA4" s="319"/>
      <c r="FHB4" s="319"/>
      <c r="FHC4" s="319"/>
      <c r="FHD4" s="319"/>
      <c r="FHE4" s="319"/>
      <c r="FHF4" s="319"/>
      <c r="FHG4" s="319"/>
      <c r="FHH4" s="319"/>
      <c r="FHI4" s="319"/>
      <c r="FHJ4" s="319"/>
      <c r="FHK4" s="319"/>
      <c r="FHL4" s="319"/>
      <c r="FHM4" s="319"/>
      <c r="FHN4" s="319"/>
      <c r="FHO4" s="319"/>
      <c r="FHP4" s="319"/>
      <c r="FHQ4" s="319"/>
      <c r="FHR4" s="319"/>
      <c r="FHS4" s="319"/>
      <c r="FHT4" s="319"/>
      <c r="FHU4" s="319"/>
      <c r="FHV4" s="319"/>
      <c r="FHW4" s="319"/>
      <c r="FHX4" s="319"/>
      <c r="FHY4" s="319"/>
      <c r="FHZ4" s="319"/>
      <c r="FIA4" s="319"/>
      <c r="FIB4" s="319"/>
      <c r="FIC4" s="319"/>
      <c r="FID4" s="319"/>
      <c r="FIE4" s="319"/>
      <c r="FIF4" s="319"/>
      <c r="FIG4" s="319"/>
      <c r="FIH4" s="319"/>
      <c r="FII4" s="319"/>
      <c r="FIJ4" s="319"/>
      <c r="FIK4" s="319"/>
      <c r="FIL4" s="319"/>
      <c r="FIM4" s="319"/>
      <c r="FIN4" s="319"/>
      <c r="FIO4" s="319"/>
      <c r="FIP4" s="319"/>
      <c r="FIQ4" s="319"/>
      <c r="FIR4" s="319"/>
      <c r="FIS4" s="319"/>
      <c r="FIT4" s="319"/>
      <c r="FIU4" s="319"/>
      <c r="FIV4" s="319"/>
      <c r="FIW4" s="319"/>
      <c r="FIX4" s="319"/>
      <c r="FIY4" s="319"/>
      <c r="FIZ4" s="319"/>
      <c r="FJA4" s="319"/>
      <c r="FJB4" s="319"/>
      <c r="FJC4" s="319"/>
      <c r="FJD4" s="319"/>
      <c r="FJE4" s="319"/>
      <c r="FJF4" s="319"/>
      <c r="FJG4" s="319"/>
      <c r="FJH4" s="319"/>
      <c r="FJI4" s="319"/>
      <c r="FJJ4" s="319"/>
      <c r="FJK4" s="319"/>
      <c r="FJL4" s="319"/>
      <c r="FJM4" s="319"/>
      <c r="FJN4" s="319"/>
      <c r="FJO4" s="319"/>
      <c r="FJP4" s="319"/>
      <c r="FJQ4" s="319"/>
      <c r="FJR4" s="319"/>
      <c r="FJS4" s="319"/>
      <c r="FJT4" s="319"/>
      <c r="FJU4" s="319"/>
      <c r="FJV4" s="319"/>
      <c r="FJW4" s="319"/>
      <c r="FJX4" s="319"/>
      <c r="FJY4" s="319"/>
      <c r="FJZ4" s="319"/>
      <c r="FKA4" s="319"/>
      <c r="FKB4" s="319"/>
      <c r="FKC4" s="319"/>
      <c r="FKD4" s="319"/>
      <c r="FKE4" s="319"/>
      <c r="FKF4" s="319"/>
      <c r="FKG4" s="319"/>
      <c r="FKH4" s="319"/>
      <c r="FKI4" s="319"/>
      <c r="FKJ4" s="319"/>
      <c r="FKK4" s="319"/>
      <c r="FKL4" s="319"/>
      <c r="FKM4" s="319"/>
      <c r="FKN4" s="319"/>
      <c r="FKO4" s="319"/>
      <c r="FKP4" s="319"/>
      <c r="FKQ4" s="319"/>
      <c r="FKR4" s="319"/>
      <c r="FKS4" s="319"/>
      <c r="FKT4" s="319"/>
      <c r="FKU4" s="319"/>
      <c r="FKV4" s="319"/>
      <c r="FKW4" s="319"/>
      <c r="FKX4" s="319"/>
      <c r="FKY4" s="319"/>
      <c r="FKZ4" s="319"/>
      <c r="FLA4" s="319"/>
      <c r="FLB4" s="319"/>
      <c r="FLC4" s="319"/>
      <c r="FLD4" s="319"/>
      <c r="FLE4" s="319"/>
      <c r="FLF4" s="319"/>
      <c r="FLG4" s="319"/>
      <c r="FLH4" s="319"/>
      <c r="FLI4" s="319"/>
      <c r="FLJ4" s="319"/>
      <c r="FLK4" s="319"/>
      <c r="FLL4" s="319"/>
      <c r="FLM4" s="319"/>
      <c r="FLN4" s="319"/>
      <c r="FLO4" s="319"/>
      <c r="FLP4" s="319"/>
      <c r="FLQ4" s="319"/>
      <c r="FLR4" s="319"/>
      <c r="FLS4" s="319"/>
      <c r="FLT4" s="319"/>
      <c r="FLU4" s="319"/>
      <c r="FLV4" s="319"/>
      <c r="FLW4" s="319"/>
      <c r="FLX4" s="319"/>
      <c r="FLY4" s="319"/>
      <c r="FLZ4" s="319"/>
      <c r="FMA4" s="319"/>
      <c r="FMB4" s="319"/>
      <c r="FMC4" s="319"/>
      <c r="FMD4" s="319"/>
      <c r="FME4" s="319"/>
      <c r="FMF4" s="319"/>
      <c r="FMG4" s="319"/>
      <c r="FMH4" s="319"/>
      <c r="FMI4" s="319"/>
      <c r="FMJ4" s="319"/>
      <c r="FMK4" s="319"/>
      <c r="FML4" s="319"/>
      <c r="FMM4" s="319"/>
      <c r="FMN4" s="319"/>
      <c r="FMO4" s="319"/>
      <c r="FMP4" s="319"/>
      <c r="FMQ4" s="319"/>
      <c r="FMR4" s="319"/>
      <c r="FMS4" s="319"/>
      <c r="FMT4" s="319"/>
      <c r="FMU4" s="319"/>
      <c r="FMV4" s="319"/>
      <c r="FMW4" s="319"/>
      <c r="FMX4" s="319"/>
      <c r="FMY4" s="319"/>
      <c r="FMZ4" s="319"/>
      <c r="FNA4" s="319"/>
      <c r="FNB4" s="319"/>
      <c r="FNC4" s="319"/>
      <c r="FND4" s="319"/>
      <c r="FNE4" s="319"/>
      <c r="FNF4" s="319"/>
      <c r="FNG4" s="319"/>
      <c r="FNH4" s="319"/>
      <c r="FNI4" s="319"/>
      <c r="FNJ4" s="319"/>
      <c r="FNK4" s="319"/>
      <c r="FNL4" s="319"/>
      <c r="FNM4" s="319"/>
      <c r="FNN4" s="319"/>
      <c r="FNO4" s="319"/>
      <c r="FNP4" s="319"/>
      <c r="FNQ4" s="319"/>
      <c r="FNR4" s="319"/>
      <c r="FNS4" s="319"/>
      <c r="FNT4" s="319"/>
      <c r="FNU4" s="319"/>
      <c r="FNV4" s="319"/>
      <c r="FNW4" s="319"/>
      <c r="FNX4" s="319"/>
      <c r="FNY4" s="319"/>
      <c r="FNZ4" s="319"/>
      <c r="FOA4" s="319"/>
      <c r="FOB4" s="319"/>
      <c r="FOC4" s="319"/>
      <c r="FOD4" s="319"/>
      <c r="FOE4" s="319"/>
      <c r="FOF4" s="319"/>
      <c r="FOG4" s="319"/>
      <c r="FOH4" s="319"/>
      <c r="FOI4" s="319"/>
      <c r="FOJ4" s="319"/>
      <c r="FOK4" s="319"/>
      <c r="FOL4" s="319"/>
      <c r="FOM4" s="319"/>
      <c r="FON4" s="319"/>
      <c r="FOO4" s="319"/>
      <c r="FOP4" s="319"/>
      <c r="FOQ4" s="319"/>
      <c r="FOR4" s="319"/>
      <c r="FOS4" s="319"/>
      <c r="FOT4" s="319"/>
      <c r="FOU4" s="319"/>
      <c r="FOV4" s="319"/>
      <c r="FOW4" s="319"/>
      <c r="FOX4" s="319"/>
      <c r="FOY4" s="319"/>
      <c r="FOZ4" s="319"/>
      <c r="FPA4" s="319"/>
      <c r="FPB4" s="319"/>
      <c r="FPC4" s="319"/>
      <c r="FPD4" s="319"/>
      <c r="FPE4" s="319"/>
      <c r="FPF4" s="319"/>
      <c r="FPG4" s="319"/>
      <c r="FPH4" s="319"/>
      <c r="FPI4" s="319"/>
      <c r="FPJ4" s="319"/>
      <c r="FPK4" s="319"/>
      <c r="FPL4" s="319"/>
      <c r="FPM4" s="319"/>
      <c r="FPN4" s="319"/>
      <c r="FPO4" s="319"/>
      <c r="FPP4" s="319"/>
      <c r="FPQ4" s="319"/>
      <c r="FPR4" s="319"/>
      <c r="FPS4" s="319"/>
      <c r="FPT4" s="319"/>
      <c r="FPU4" s="319"/>
      <c r="FPV4" s="319"/>
      <c r="FPW4" s="319"/>
      <c r="FPX4" s="319"/>
      <c r="FPY4" s="319"/>
      <c r="FPZ4" s="319"/>
      <c r="FQA4" s="319"/>
      <c r="FQB4" s="319"/>
      <c r="FQC4" s="319"/>
      <c r="FQD4" s="319"/>
      <c r="FQE4" s="319"/>
      <c r="FQF4" s="319"/>
      <c r="FQG4" s="319"/>
      <c r="FQH4" s="319"/>
      <c r="FQI4" s="319"/>
      <c r="FQJ4" s="319"/>
      <c r="FQK4" s="319"/>
      <c r="FQL4" s="319"/>
      <c r="FQM4" s="319"/>
      <c r="FQN4" s="319"/>
      <c r="FQO4" s="319"/>
      <c r="FQP4" s="319"/>
      <c r="FQQ4" s="319"/>
      <c r="FQR4" s="319"/>
      <c r="FQS4" s="319"/>
      <c r="FQT4" s="319"/>
      <c r="FQU4" s="319"/>
      <c r="FQV4" s="319"/>
      <c r="FQW4" s="319"/>
      <c r="FQX4" s="319"/>
      <c r="FQY4" s="319"/>
      <c r="FQZ4" s="319"/>
      <c r="FRA4" s="319"/>
      <c r="FRB4" s="319"/>
      <c r="FRC4" s="319"/>
      <c r="FRD4" s="319"/>
      <c r="FRE4" s="319"/>
      <c r="FRF4" s="319"/>
      <c r="FRG4" s="319"/>
      <c r="FRH4" s="319"/>
      <c r="FRI4" s="319"/>
      <c r="FRJ4" s="319"/>
      <c r="FRK4" s="319"/>
      <c r="FRL4" s="319"/>
      <c r="FRM4" s="319"/>
      <c r="FRN4" s="319"/>
      <c r="FRO4" s="319"/>
      <c r="FRP4" s="319"/>
      <c r="FRQ4" s="319"/>
      <c r="FRR4" s="319"/>
      <c r="FRS4" s="319"/>
      <c r="FRT4" s="319"/>
      <c r="FRU4" s="319"/>
      <c r="FRV4" s="319"/>
      <c r="FRW4" s="319"/>
      <c r="FRX4" s="319"/>
      <c r="FRY4" s="319"/>
      <c r="FRZ4" s="319"/>
      <c r="FSA4" s="319"/>
      <c r="FSB4" s="319"/>
      <c r="FSC4" s="319"/>
      <c r="FSD4" s="319"/>
      <c r="FSE4" s="319"/>
      <c r="FSF4" s="319"/>
      <c r="FSG4" s="319"/>
      <c r="FSH4" s="319"/>
      <c r="FSI4" s="319"/>
      <c r="FSJ4" s="319"/>
      <c r="FSK4" s="319"/>
      <c r="FSL4" s="319"/>
      <c r="FSM4" s="319"/>
      <c r="FSN4" s="319"/>
      <c r="FSO4" s="319"/>
      <c r="FSP4" s="319"/>
      <c r="FSQ4" s="319"/>
      <c r="FSR4" s="319"/>
      <c r="FSS4" s="319"/>
      <c r="FST4" s="319"/>
      <c r="FSU4" s="319"/>
      <c r="FSV4" s="319"/>
      <c r="FSW4" s="319"/>
      <c r="FSX4" s="319"/>
      <c r="FSY4" s="319"/>
      <c r="FSZ4" s="319"/>
      <c r="FTA4" s="319"/>
      <c r="FTB4" s="319"/>
      <c r="FTC4" s="319"/>
      <c r="FTD4" s="319"/>
      <c r="FTE4" s="319"/>
      <c r="FTF4" s="319"/>
      <c r="FTG4" s="319"/>
      <c r="FTH4" s="319"/>
      <c r="FTI4" s="319"/>
      <c r="FTJ4" s="319"/>
      <c r="FTK4" s="319"/>
      <c r="FTL4" s="319"/>
      <c r="FTM4" s="319"/>
      <c r="FTN4" s="319"/>
      <c r="FTO4" s="319"/>
      <c r="FTP4" s="319"/>
      <c r="FTQ4" s="319"/>
      <c r="FTR4" s="319"/>
      <c r="FTS4" s="319"/>
      <c r="FTT4" s="319"/>
      <c r="FTU4" s="319"/>
      <c r="FTV4" s="319"/>
      <c r="FTW4" s="319"/>
      <c r="FTX4" s="319"/>
      <c r="FTY4" s="319"/>
      <c r="FTZ4" s="319"/>
      <c r="FUA4" s="319"/>
      <c r="FUB4" s="319"/>
      <c r="FUC4" s="319"/>
      <c r="FUD4" s="319"/>
      <c r="FUE4" s="319"/>
      <c r="FUF4" s="319"/>
      <c r="FUG4" s="319"/>
      <c r="FUH4" s="319"/>
      <c r="FUI4" s="319"/>
      <c r="FUJ4" s="319"/>
      <c r="FUK4" s="319"/>
      <c r="FUL4" s="319"/>
      <c r="FUM4" s="319"/>
      <c r="FUN4" s="319"/>
      <c r="FUO4" s="319"/>
      <c r="FUP4" s="319"/>
      <c r="FUQ4" s="319"/>
      <c r="FUR4" s="319"/>
      <c r="FUS4" s="319"/>
      <c r="FUT4" s="319"/>
      <c r="FUU4" s="319"/>
      <c r="FUV4" s="319"/>
      <c r="FUW4" s="319"/>
      <c r="FUX4" s="319"/>
      <c r="FUY4" s="319"/>
      <c r="FUZ4" s="319"/>
      <c r="FVA4" s="319"/>
      <c r="FVB4" s="319"/>
      <c r="FVC4" s="319"/>
      <c r="FVD4" s="319"/>
      <c r="FVE4" s="319"/>
      <c r="FVF4" s="319"/>
      <c r="FVG4" s="319"/>
      <c r="FVH4" s="319"/>
      <c r="FVI4" s="319"/>
      <c r="FVJ4" s="319"/>
      <c r="FVK4" s="319"/>
      <c r="FVL4" s="319"/>
      <c r="FVM4" s="319"/>
      <c r="FVN4" s="319"/>
      <c r="FVO4" s="319"/>
      <c r="FVP4" s="319"/>
      <c r="FVQ4" s="319"/>
      <c r="FVR4" s="319"/>
      <c r="FVS4" s="319"/>
      <c r="FVT4" s="319"/>
      <c r="FVU4" s="319"/>
      <c r="FVV4" s="319"/>
      <c r="FVW4" s="319"/>
      <c r="FVX4" s="319"/>
      <c r="FVY4" s="319"/>
      <c r="FVZ4" s="319"/>
      <c r="FWA4" s="319"/>
      <c r="FWB4" s="319"/>
      <c r="FWC4" s="319"/>
      <c r="FWD4" s="319"/>
      <c r="FWE4" s="319"/>
      <c r="FWF4" s="319"/>
      <c r="FWG4" s="319"/>
      <c r="FWH4" s="319"/>
      <c r="FWI4" s="319"/>
      <c r="FWJ4" s="319"/>
      <c r="FWK4" s="319"/>
      <c r="FWL4" s="319"/>
      <c r="FWM4" s="319"/>
      <c r="FWN4" s="319"/>
      <c r="FWO4" s="319"/>
      <c r="FWP4" s="319"/>
      <c r="FWQ4" s="319"/>
      <c r="FWR4" s="319"/>
      <c r="FWS4" s="319"/>
      <c r="FWT4" s="319"/>
      <c r="FWU4" s="319"/>
      <c r="FWV4" s="319"/>
      <c r="FWW4" s="319"/>
      <c r="FWX4" s="319"/>
      <c r="FWY4" s="319"/>
      <c r="FWZ4" s="319"/>
      <c r="FXA4" s="319"/>
      <c r="FXB4" s="319"/>
      <c r="FXC4" s="319"/>
      <c r="FXD4" s="319"/>
      <c r="FXE4" s="319"/>
      <c r="FXF4" s="319"/>
      <c r="FXG4" s="319"/>
      <c r="FXH4" s="319"/>
      <c r="FXI4" s="319"/>
      <c r="FXJ4" s="319"/>
      <c r="FXK4" s="319"/>
      <c r="FXL4" s="319"/>
      <c r="FXM4" s="319"/>
      <c r="FXN4" s="319"/>
      <c r="FXO4" s="319"/>
      <c r="FXP4" s="319"/>
      <c r="FXQ4" s="319"/>
      <c r="FXR4" s="319"/>
      <c r="FXS4" s="319"/>
      <c r="FXT4" s="319"/>
      <c r="FXU4" s="319"/>
      <c r="FXV4" s="319"/>
      <c r="FXW4" s="319"/>
      <c r="FXX4" s="319"/>
      <c r="FXY4" s="319"/>
      <c r="FXZ4" s="319"/>
      <c r="FYA4" s="319"/>
      <c r="FYB4" s="319"/>
      <c r="FYC4" s="319"/>
      <c r="FYD4" s="319"/>
      <c r="FYE4" s="319"/>
      <c r="FYF4" s="319"/>
      <c r="FYG4" s="319"/>
      <c r="FYH4" s="319"/>
      <c r="FYI4" s="319"/>
      <c r="FYJ4" s="319"/>
      <c r="FYK4" s="319"/>
      <c r="FYL4" s="319"/>
      <c r="FYM4" s="319"/>
      <c r="FYN4" s="319"/>
      <c r="FYO4" s="319"/>
      <c r="FYP4" s="319"/>
      <c r="FYQ4" s="319"/>
      <c r="FYR4" s="319"/>
      <c r="FYS4" s="319"/>
      <c r="FYT4" s="319"/>
      <c r="FYU4" s="319"/>
      <c r="FYV4" s="319"/>
      <c r="FYW4" s="319"/>
      <c r="FYX4" s="319"/>
      <c r="FYY4" s="319"/>
      <c r="FYZ4" s="319"/>
      <c r="FZA4" s="319"/>
      <c r="FZB4" s="319"/>
      <c r="FZC4" s="319"/>
      <c r="FZD4" s="319"/>
      <c r="FZE4" s="319"/>
      <c r="FZF4" s="319"/>
      <c r="FZG4" s="319"/>
      <c r="FZH4" s="319"/>
      <c r="FZI4" s="319"/>
      <c r="FZJ4" s="319"/>
      <c r="FZK4" s="319"/>
      <c r="FZL4" s="319"/>
      <c r="FZM4" s="319"/>
      <c r="FZN4" s="319"/>
      <c r="FZO4" s="319"/>
      <c r="FZP4" s="319"/>
      <c r="FZQ4" s="319"/>
      <c r="FZR4" s="319"/>
      <c r="FZS4" s="319"/>
      <c r="FZT4" s="319"/>
      <c r="FZU4" s="319"/>
      <c r="FZV4" s="319"/>
      <c r="FZW4" s="319"/>
      <c r="FZX4" s="319"/>
      <c r="FZY4" s="319"/>
      <c r="FZZ4" s="319"/>
      <c r="GAA4" s="319"/>
      <c r="GAB4" s="319"/>
      <c r="GAC4" s="319"/>
      <c r="GAD4" s="319"/>
      <c r="GAE4" s="319"/>
      <c r="GAF4" s="319"/>
      <c r="GAG4" s="319"/>
      <c r="GAH4" s="319"/>
      <c r="GAI4" s="319"/>
      <c r="GAJ4" s="319"/>
      <c r="GAK4" s="319"/>
      <c r="GAL4" s="319"/>
      <c r="GAM4" s="319"/>
      <c r="GAN4" s="319"/>
      <c r="GAO4" s="319"/>
      <c r="GAP4" s="319"/>
      <c r="GAQ4" s="319"/>
      <c r="GAR4" s="319"/>
      <c r="GAS4" s="319"/>
      <c r="GAT4" s="319"/>
      <c r="GAU4" s="319"/>
      <c r="GAV4" s="319"/>
      <c r="GAW4" s="319"/>
      <c r="GAX4" s="319"/>
      <c r="GAY4" s="319"/>
      <c r="GAZ4" s="319"/>
      <c r="GBA4" s="319"/>
      <c r="GBB4" s="319"/>
      <c r="GBC4" s="319"/>
      <c r="GBD4" s="319"/>
      <c r="GBE4" s="319"/>
      <c r="GBF4" s="319"/>
      <c r="GBG4" s="319"/>
      <c r="GBH4" s="319"/>
      <c r="GBI4" s="319"/>
      <c r="GBJ4" s="319"/>
      <c r="GBK4" s="319"/>
      <c r="GBL4" s="319"/>
      <c r="GBM4" s="319"/>
      <c r="GBN4" s="319"/>
      <c r="GBO4" s="319"/>
      <c r="GBP4" s="319"/>
      <c r="GBQ4" s="319"/>
      <c r="GBR4" s="319"/>
      <c r="GBS4" s="319"/>
      <c r="GBT4" s="319"/>
      <c r="GBU4" s="319"/>
      <c r="GBV4" s="319"/>
      <c r="GBW4" s="319"/>
      <c r="GBX4" s="319"/>
      <c r="GBY4" s="319"/>
      <c r="GBZ4" s="319"/>
      <c r="GCA4" s="319"/>
      <c r="GCB4" s="319"/>
      <c r="GCC4" s="319"/>
      <c r="GCD4" s="319"/>
      <c r="GCE4" s="319"/>
      <c r="GCF4" s="319"/>
      <c r="GCG4" s="319"/>
      <c r="GCH4" s="319"/>
      <c r="GCI4" s="319"/>
      <c r="GCJ4" s="319"/>
      <c r="GCK4" s="319"/>
      <c r="GCL4" s="319"/>
      <c r="GCM4" s="319"/>
      <c r="GCN4" s="319"/>
      <c r="GCO4" s="319"/>
      <c r="GCP4" s="319"/>
      <c r="GCQ4" s="319"/>
      <c r="GCR4" s="319"/>
      <c r="GCS4" s="319"/>
      <c r="GCT4" s="319"/>
      <c r="GCU4" s="319"/>
      <c r="GCV4" s="319"/>
      <c r="GCW4" s="319"/>
      <c r="GCX4" s="319"/>
      <c r="GCY4" s="319"/>
      <c r="GCZ4" s="319"/>
      <c r="GDA4" s="319"/>
      <c r="GDB4" s="319"/>
      <c r="GDC4" s="319"/>
      <c r="GDD4" s="319"/>
      <c r="GDE4" s="319"/>
      <c r="GDF4" s="319"/>
      <c r="GDG4" s="319"/>
      <c r="GDH4" s="319"/>
      <c r="GDI4" s="319"/>
      <c r="GDJ4" s="319"/>
      <c r="GDK4" s="319"/>
      <c r="GDL4" s="319"/>
      <c r="GDM4" s="319"/>
      <c r="GDN4" s="319"/>
      <c r="GDO4" s="319"/>
      <c r="GDP4" s="319"/>
      <c r="GDQ4" s="319"/>
      <c r="GDR4" s="319"/>
      <c r="GDS4" s="319"/>
      <c r="GDT4" s="319"/>
      <c r="GDU4" s="319"/>
      <c r="GDV4" s="319"/>
      <c r="GDW4" s="319"/>
      <c r="GDX4" s="319"/>
      <c r="GDY4" s="319"/>
      <c r="GDZ4" s="319"/>
      <c r="GEA4" s="319"/>
      <c r="GEB4" s="319"/>
      <c r="GEC4" s="319"/>
      <c r="GED4" s="319"/>
      <c r="GEE4" s="319"/>
      <c r="GEF4" s="319"/>
      <c r="GEG4" s="319"/>
      <c r="GEH4" s="319"/>
      <c r="GEI4" s="319"/>
      <c r="GEJ4" s="319"/>
      <c r="GEK4" s="319"/>
      <c r="GEL4" s="319"/>
      <c r="GEM4" s="319"/>
      <c r="GEN4" s="319"/>
      <c r="GEO4" s="319"/>
      <c r="GEP4" s="319"/>
      <c r="GEQ4" s="319"/>
      <c r="GER4" s="319"/>
      <c r="GES4" s="319"/>
      <c r="GET4" s="319"/>
      <c r="GEU4" s="319"/>
      <c r="GEV4" s="319"/>
      <c r="GEW4" s="319"/>
      <c r="GEX4" s="319"/>
      <c r="GEY4" s="319"/>
      <c r="GEZ4" s="319"/>
      <c r="GFA4" s="319"/>
      <c r="GFB4" s="319"/>
      <c r="GFC4" s="319"/>
      <c r="GFD4" s="319"/>
      <c r="GFE4" s="319"/>
      <c r="GFF4" s="319"/>
      <c r="GFG4" s="319"/>
      <c r="GFH4" s="319"/>
      <c r="GFI4" s="319"/>
      <c r="GFJ4" s="319"/>
      <c r="GFK4" s="319"/>
      <c r="GFL4" s="319"/>
      <c r="GFM4" s="319"/>
      <c r="GFN4" s="319"/>
      <c r="GFO4" s="319"/>
      <c r="GFP4" s="319"/>
      <c r="GFQ4" s="319"/>
      <c r="GFR4" s="319"/>
      <c r="GFS4" s="319"/>
      <c r="GFT4" s="319"/>
      <c r="GFU4" s="319"/>
      <c r="GFV4" s="319"/>
      <c r="GFW4" s="319"/>
      <c r="GFX4" s="319"/>
      <c r="GFY4" s="319"/>
      <c r="GFZ4" s="319"/>
      <c r="GGA4" s="319"/>
      <c r="GGB4" s="319"/>
      <c r="GGC4" s="319"/>
      <c r="GGD4" s="319"/>
      <c r="GGE4" s="319"/>
      <c r="GGF4" s="319"/>
      <c r="GGG4" s="319"/>
      <c r="GGH4" s="319"/>
      <c r="GGI4" s="319"/>
      <c r="GGJ4" s="319"/>
      <c r="GGK4" s="319"/>
      <c r="GGL4" s="319"/>
      <c r="GGM4" s="319"/>
      <c r="GGN4" s="319"/>
      <c r="GGO4" s="319"/>
      <c r="GGP4" s="319"/>
      <c r="GGQ4" s="319"/>
      <c r="GGR4" s="319"/>
      <c r="GGS4" s="319"/>
      <c r="GGT4" s="319"/>
      <c r="GGU4" s="319"/>
      <c r="GGV4" s="319"/>
      <c r="GGW4" s="319"/>
      <c r="GGX4" s="319"/>
      <c r="GGY4" s="319"/>
      <c r="GGZ4" s="319"/>
      <c r="GHA4" s="319"/>
      <c r="GHB4" s="319"/>
      <c r="GHC4" s="319"/>
      <c r="GHD4" s="319"/>
      <c r="GHE4" s="319"/>
      <c r="GHF4" s="319"/>
      <c r="GHG4" s="319"/>
      <c r="GHH4" s="319"/>
      <c r="GHI4" s="319"/>
      <c r="GHJ4" s="319"/>
      <c r="GHK4" s="319"/>
      <c r="GHL4" s="319"/>
      <c r="GHM4" s="319"/>
      <c r="GHN4" s="319"/>
      <c r="GHO4" s="319"/>
      <c r="GHP4" s="319"/>
      <c r="GHQ4" s="319"/>
      <c r="GHR4" s="319"/>
      <c r="GHS4" s="319"/>
      <c r="GHT4" s="319"/>
      <c r="GHU4" s="319"/>
      <c r="GHV4" s="319"/>
      <c r="GHW4" s="319"/>
      <c r="GHX4" s="319"/>
      <c r="GHY4" s="319"/>
      <c r="GHZ4" s="319"/>
      <c r="GIA4" s="319"/>
      <c r="GIB4" s="319"/>
      <c r="GIC4" s="319"/>
      <c r="GID4" s="319"/>
      <c r="GIE4" s="319"/>
      <c r="GIF4" s="319"/>
      <c r="GIG4" s="319"/>
      <c r="GIH4" s="319"/>
      <c r="GII4" s="319"/>
      <c r="GIJ4" s="319"/>
      <c r="GIK4" s="319"/>
      <c r="GIL4" s="319"/>
      <c r="GIM4" s="319"/>
      <c r="GIN4" s="319"/>
      <c r="GIO4" s="319"/>
      <c r="GIP4" s="319"/>
      <c r="GIQ4" s="319"/>
      <c r="GIR4" s="319"/>
      <c r="GIS4" s="319"/>
      <c r="GIT4" s="319"/>
      <c r="GIU4" s="319"/>
      <c r="GIV4" s="319"/>
      <c r="GIW4" s="319"/>
      <c r="GIX4" s="319"/>
      <c r="GIY4" s="319"/>
      <c r="GIZ4" s="319"/>
      <c r="GJA4" s="319"/>
      <c r="GJB4" s="319"/>
      <c r="GJC4" s="319"/>
      <c r="GJD4" s="319"/>
      <c r="GJE4" s="319"/>
      <c r="GJF4" s="319"/>
      <c r="GJG4" s="319"/>
      <c r="GJH4" s="319"/>
      <c r="GJI4" s="319"/>
      <c r="GJJ4" s="319"/>
      <c r="GJK4" s="319"/>
      <c r="GJL4" s="319"/>
      <c r="GJM4" s="319"/>
      <c r="GJN4" s="319"/>
      <c r="GJO4" s="319"/>
      <c r="GJP4" s="319"/>
      <c r="GJQ4" s="319"/>
      <c r="GJR4" s="319"/>
      <c r="GJS4" s="319"/>
      <c r="GJT4" s="319"/>
      <c r="GJU4" s="319"/>
      <c r="GJV4" s="319"/>
      <c r="GJW4" s="319"/>
      <c r="GJX4" s="319"/>
      <c r="GJY4" s="319"/>
      <c r="GJZ4" s="319"/>
      <c r="GKA4" s="319"/>
      <c r="GKB4" s="319"/>
      <c r="GKC4" s="319"/>
      <c r="GKD4" s="319"/>
      <c r="GKE4" s="319"/>
      <c r="GKF4" s="319"/>
      <c r="GKG4" s="319"/>
      <c r="GKH4" s="319"/>
      <c r="GKI4" s="319"/>
      <c r="GKJ4" s="319"/>
      <c r="GKK4" s="319"/>
      <c r="GKL4" s="319"/>
      <c r="GKM4" s="319"/>
      <c r="GKN4" s="319"/>
      <c r="GKO4" s="319"/>
      <c r="GKP4" s="319"/>
      <c r="GKQ4" s="319"/>
      <c r="GKR4" s="319"/>
      <c r="GKS4" s="319"/>
      <c r="GKT4" s="319"/>
      <c r="GKU4" s="319"/>
      <c r="GKV4" s="319"/>
      <c r="GKW4" s="319"/>
      <c r="GKX4" s="319"/>
      <c r="GKY4" s="319"/>
      <c r="GKZ4" s="319"/>
      <c r="GLA4" s="319"/>
      <c r="GLB4" s="319"/>
      <c r="GLC4" s="319"/>
      <c r="GLD4" s="319"/>
      <c r="GLE4" s="319"/>
      <c r="GLF4" s="319"/>
      <c r="GLG4" s="319"/>
      <c r="GLH4" s="319"/>
      <c r="GLI4" s="319"/>
      <c r="GLJ4" s="319"/>
      <c r="GLK4" s="319"/>
      <c r="GLL4" s="319"/>
      <c r="GLM4" s="319"/>
      <c r="GLN4" s="319"/>
      <c r="GLO4" s="319"/>
      <c r="GLP4" s="319"/>
      <c r="GLQ4" s="319"/>
      <c r="GLR4" s="319"/>
      <c r="GLS4" s="319"/>
      <c r="GLT4" s="319"/>
      <c r="GLU4" s="319"/>
      <c r="GLV4" s="319"/>
      <c r="GLW4" s="319"/>
      <c r="GLX4" s="319"/>
      <c r="GLY4" s="319"/>
      <c r="GLZ4" s="319"/>
      <c r="GMA4" s="319"/>
      <c r="GMB4" s="319"/>
      <c r="GMC4" s="319"/>
      <c r="GMD4" s="319"/>
      <c r="GME4" s="319"/>
      <c r="GMF4" s="319"/>
      <c r="GMG4" s="319"/>
      <c r="GMH4" s="319"/>
      <c r="GMI4" s="319"/>
      <c r="GMJ4" s="319"/>
      <c r="GMK4" s="319"/>
      <c r="GML4" s="319"/>
      <c r="GMM4" s="319"/>
      <c r="GMN4" s="319"/>
      <c r="GMO4" s="319"/>
      <c r="GMP4" s="319"/>
      <c r="GMQ4" s="319"/>
      <c r="GMR4" s="319"/>
      <c r="GMS4" s="319"/>
      <c r="GMT4" s="319"/>
      <c r="GMU4" s="319"/>
      <c r="GMV4" s="319"/>
      <c r="GMW4" s="319"/>
      <c r="GMX4" s="319"/>
      <c r="GMY4" s="319"/>
      <c r="GMZ4" s="319"/>
      <c r="GNA4" s="319"/>
      <c r="GNB4" s="319"/>
      <c r="GNC4" s="319"/>
      <c r="GND4" s="319"/>
      <c r="GNE4" s="319"/>
      <c r="GNF4" s="319"/>
      <c r="GNG4" s="319"/>
      <c r="GNH4" s="319"/>
      <c r="GNI4" s="319"/>
      <c r="GNJ4" s="319"/>
      <c r="GNK4" s="319"/>
      <c r="GNL4" s="319"/>
      <c r="GNM4" s="319"/>
      <c r="GNN4" s="319"/>
      <c r="GNO4" s="319"/>
      <c r="GNP4" s="319"/>
      <c r="GNQ4" s="319"/>
      <c r="GNR4" s="319"/>
      <c r="GNS4" s="319"/>
      <c r="GNT4" s="319"/>
      <c r="GNU4" s="319"/>
      <c r="GNV4" s="319"/>
      <c r="GNW4" s="319"/>
      <c r="GNX4" s="319"/>
      <c r="GNY4" s="319"/>
      <c r="GNZ4" s="319"/>
      <c r="GOA4" s="319"/>
      <c r="GOB4" s="319"/>
      <c r="GOC4" s="319"/>
      <c r="GOD4" s="319"/>
      <c r="GOE4" s="319"/>
      <c r="GOF4" s="319"/>
      <c r="GOG4" s="319"/>
      <c r="GOH4" s="319"/>
      <c r="GOI4" s="319"/>
      <c r="GOJ4" s="319"/>
      <c r="GOK4" s="319"/>
      <c r="GOL4" s="319"/>
      <c r="GOM4" s="319"/>
      <c r="GON4" s="319"/>
      <c r="GOO4" s="319"/>
      <c r="GOP4" s="319"/>
      <c r="GOQ4" s="319"/>
      <c r="GOR4" s="319"/>
      <c r="GOS4" s="319"/>
      <c r="GOT4" s="319"/>
      <c r="GOU4" s="319"/>
      <c r="GOV4" s="319"/>
      <c r="GOW4" s="319"/>
      <c r="GOX4" s="319"/>
      <c r="GOY4" s="319"/>
      <c r="GOZ4" s="319"/>
      <c r="GPA4" s="319"/>
      <c r="GPB4" s="319"/>
      <c r="GPC4" s="319"/>
      <c r="GPD4" s="319"/>
      <c r="GPE4" s="319"/>
      <c r="GPF4" s="319"/>
      <c r="GPG4" s="319"/>
      <c r="GPH4" s="319"/>
      <c r="GPI4" s="319"/>
      <c r="GPJ4" s="319"/>
      <c r="GPK4" s="319"/>
      <c r="GPL4" s="319"/>
      <c r="GPM4" s="319"/>
      <c r="GPN4" s="319"/>
      <c r="GPO4" s="319"/>
      <c r="GPP4" s="319"/>
      <c r="GPQ4" s="319"/>
      <c r="GPR4" s="319"/>
      <c r="GPS4" s="319"/>
      <c r="GPT4" s="319"/>
      <c r="GPU4" s="319"/>
      <c r="GPV4" s="319"/>
      <c r="GPW4" s="319"/>
      <c r="GPX4" s="319"/>
      <c r="GPY4" s="319"/>
      <c r="GPZ4" s="319"/>
      <c r="GQA4" s="319"/>
      <c r="GQB4" s="319"/>
      <c r="GQC4" s="319"/>
      <c r="GQD4" s="319"/>
      <c r="GQE4" s="319"/>
      <c r="GQF4" s="319"/>
      <c r="GQG4" s="319"/>
      <c r="GQH4" s="319"/>
      <c r="GQI4" s="319"/>
      <c r="GQJ4" s="319"/>
      <c r="GQK4" s="319"/>
      <c r="GQL4" s="319"/>
      <c r="GQM4" s="319"/>
      <c r="GQN4" s="319"/>
      <c r="GQO4" s="319"/>
      <c r="GQP4" s="319"/>
      <c r="GQQ4" s="319"/>
      <c r="GQR4" s="319"/>
      <c r="GQS4" s="319"/>
      <c r="GQT4" s="319"/>
      <c r="GQU4" s="319"/>
      <c r="GQV4" s="319"/>
      <c r="GQW4" s="319"/>
      <c r="GQX4" s="319"/>
      <c r="GQY4" s="319"/>
      <c r="GQZ4" s="319"/>
      <c r="GRA4" s="319"/>
      <c r="GRB4" s="319"/>
      <c r="GRC4" s="319"/>
      <c r="GRD4" s="319"/>
      <c r="GRE4" s="319"/>
      <c r="GRF4" s="319"/>
      <c r="GRG4" s="319"/>
      <c r="GRH4" s="319"/>
      <c r="GRI4" s="319"/>
      <c r="GRJ4" s="319"/>
      <c r="GRK4" s="319"/>
      <c r="GRL4" s="319"/>
      <c r="GRM4" s="319"/>
      <c r="GRN4" s="319"/>
      <c r="GRO4" s="319"/>
      <c r="GRP4" s="319"/>
      <c r="GRQ4" s="319"/>
      <c r="GRR4" s="319"/>
      <c r="GRS4" s="319"/>
      <c r="GRT4" s="319"/>
      <c r="GRU4" s="319"/>
      <c r="GRV4" s="319"/>
      <c r="GRW4" s="319"/>
      <c r="GRX4" s="319"/>
      <c r="GRY4" s="319"/>
      <c r="GRZ4" s="319"/>
      <c r="GSA4" s="319"/>
      <c r="GSB4" s="319"/>
      <c r="GSC4" s="319"/>
      <c r="GSD4" s="319"/>
      <c r="GSE4" s="319"/>
      <c r="GSF4" s="319"/>
      <c r="GSG4" s="319"/>
      <c r="GSH4" s="319"/>
      <c r="GSI4" s="319"/>
      <c r="GSJ4" s="319"/>
      <c r="GSK4" s="319"/>
      <c r="GSL4" s="319"/>
      <c r="GSM4" s="319"/>
      <c r="GSN4" s="319"/>
      <c r="GSO4" s="319"/>
      <c r="GSP4" s="319"/>
      <c r="GSQ4" s="319"/>
      <c r="GSR4" s="319"/>
      <c r="GSS4" s="319"/>
      <c r="GST4" s="319"/>
      <c r="GSU4" s="319"/>
      <c r="GSV4" s="319"/>
      <c r="GSW4" s="319"/>
      <c r="GSX4" s="319"/>
      <c r="GSY4" s="319"/>
      <c r="GSZ4" s="319"/>
      <c r="GTA4" s="319"/>
      <c r="GTB4" s="319"/>
      <c r="GTC4" s="319"/>
      <c r="GTD4" s="319"/>
      <c r="GTE4" s="319"/>
      <c r="GTF4" s="319"/>
      <c r="GTG4" s="319"/>
      <c r="GTH4" s="319"/>
      <c r="GTI4" s="319"/>
      <c r="GTJ4" s="319"/>
      <c r="GTK4" s="319"/>
      <c r="GTL4" s="319"/>
      <c r="GTM4" s="319"/>
      <c r="GTN4" s="319"/>
      <c r="GTO4" s="319"/>
      <c r="GTP4" s="319"/>
      <c r="GTQ4" s="319"/>
      <c r="GTR4" s="319"/>
      <c r="GTS4" s="319"/>
      <c r="GTT4" s="319"/>
      <c r="GTU4" s="319"/>
      <c r="GTV4" s="319"/>
      <c r="GTW4" s="319"/>
      <c r="GTX4" s="319"/>
      <c r="GTY4" s="319"/>
      <c r="GTZ4" s="319"/>
      <c r="GUA4" s="319"/>
      <c r="GUB4" s="319"/>
      <c r="GUC4" s="319"/>
      <c r="GUD4" s="319"/>
      <c r="GUE4" s="319"/>
      <c r="GUF4" s="319"/>
      <c r="GUG4" s="319"/>
      <c r="GUH4" s="319"/>
      <c r="GUI4" s="319"/>
      <c r="GUJ4" s="319"/>
      <c r="GUK4" s="319"/>
      <c r="GUL4" s="319"/>
      <c r="GUM4" s="319"/>
      <c r="GUN4" s="319"/>
      <c r="GUO4" s="319"/>
      <c r="GUP4" s="319"/>
      <c r="GUQ4" s="319"/>
      <c r="GUR4" s="319"/>
      <c r="GUS4" s="319"/>
      <c r="GUT4" s="319"/>
      <c r="GUU4" s="319"/>
      <c r="GUV4" s="319"/>
      <c r="GUW4" s="319"/>
      <c r="GUX4" s="319"/>
      <c r="GUY4" s="319"/>
      <c r="GUZ4" s="319"/>
      <c r="GVA4" s="319"/>
      <c r="GVB4" s="319"/>
      <c r="GVC4" s="319"/>
      <c r="GVD4" s="319"/>
      <c r="GVE4" s="319"/>
      <c r="GVF4" s="319"/>
      <c r="GVG4" s="319"/>
      <c r="GVH4" s="319"/>
      <c r="GVI4" s="319"/>
      <c r="GVJ4" s="319"/>
      <c r="GVK4" s="319"/>
      <c r="GVL4" s="319"/>
      <c r="GVM4" s="319"/>
      <c r="GVN4" s="319"/>
      <c r="GVO4" s="319"/>
      <c r="GVP4" s="319"/>
      <c r="GVQ4" s="319"/>
      <c r="GVR4" s="319"/>
      <c r="GVS4" s="319"/>
      <c r="GVT4" s="319"/>
      <c r="GVU4" s="319"/>
      <c r="GVV4" s="319"/>
      <c r="GVW4" s="319"/>
      <c r="GVX4" s="319"/>
      <c r="GVY4" s="319"/>
      <c r="GVZ4" s="319"/>
      <c r="GWA4" s="319"/>
      <c r="GWB4" s="319"/>
      <c r="GWC4" s="319"/>
      <c r="GWD4" s="319"/>
      <c r="GWE4" s="319"/>
      <c r="GWF4" s="319"/>
      <c r="GWG4" s="319"/>
      <c r="GWH4" s="319"/>
      <c r="GWI4" s="319"/>
      <c r="GWJ4" s="319"/>
      <c r="GWK4" s="319"/>
      <c r="GWL4" s="319"/>
      <c r="GWM4" s="319"/>
      <c r="GWN4" s="319"/>
      <c r="GWO4" s="319"/>
      <c r="GWP4" s="319"/>
      <c r="GWQ4" s="319"/>
      <c r="GWR4" s="319"/>
      <c r="GWS4" s="319"/>
      <c r="GWT4" s="319"/>
      <c r="GWU4" s="319"/>
      <c r="GWV4" s="319"/>
      <c r="GWW4" s="319"/>
      <c r="GWX4" s="319"/>
      <c r="GWY4" s="319"/>
      <c r="GWZ4" s="319"/>
      <c r="GXA4" s="319"/>
      <c r="GXB4" s="319"/>
      <c r="GXC4" s="319"/>
      <c r="GXD4" s="319"/>
      <c r="GXE4" s="319"/>
      <c r="GXF4" s="319"/>
      <c r="GXG4" s="319"/>
      <c r="GXH4" s="319"/>
      <c r="GXI4" s="319"/>
      <c r="GXJ4" s="319"/>
      <c r="GXK4" s="319"/>
      <c r="GXL4" s="319"/>
      <c r="GXM4" s="319"/>
      <c r="GXN4" s="319"/>
      <c r="GXO4" s="319"/>
      <c r="GXP4" s="319"/>
      <c r="GXQ4" s="319"/>
      <c r="GXR4" s="319"/>
      <c r="GXS4" s="319"/>
      <c r="GXT4" s="319"/>
      <c r="GXU4" s="319"/>
      <c r="GXV4" s="319"/>
      <c r="GXW4" s="319"/>
      <c r="GXX4" s="319"/>
      <c r="GXY4" s="319"/>
      <c r="GXZ4" s="319"/>
      <c r="GYA4" s="319"/>
      <c r="GYB4" s="319"/>
      <c r="GYC4" s="319"/>
      <c r="GYD4" s="319"/>
      <c r="GYE4" s="319"/>
      <c r="GYF4" s="319"/>
      <c r="GYG4" s="319"/>
      <c r="GYH4" s="319"/>
      <c r="GYI4" s="319"/>
      <c r="GYJ4" s="319"/>
      <c r="GYK4" s="319"/>
      <c r="GYL4" s="319"/>
      <c r="GYM4" s="319"/>
      <c r="GYN4" s="319"/>
      <c r="GYO4" s="319"/>
      <c r="GYP4" s="319"/>
      <c r="GYQ4" s="319"/>
      <c r="GYR4" s="319"/>
      <c r="GYS4" s="319"/>
      <c r="GYT4" s="319"/>
      <c r="GYU4" s="319"/>
      <c r="GYV4" s="319"/>
      <c r="GYW4" s="319"/>
      <c r="GYX4" s="319"/>
      <c r="GYY4" s="319"/>
      <c r="GYZ4" s="319"/>
      <c r="GZA4" s="319"/>
      <c r="GZB4" s="319"/>
      <c r="GZC4" s="319"/>
      <c r="GZD4" s="319"/>
      <c r="GZE4" s="319"/>
      <c r="GZF4" s="319"/>
      <c r="GZG4" s="319"/>
      <c r="GZH4" s="319"/>
      <c r="GZI4" s="319"/>
      <c r="GZJ4" s="319"/>
      <c r="GZK4" s="319"/>
      <c r="GZL4" s="319"/>
      <c r="GZM4" s="319"/>
      <c r="GZN4" s="319"/>
      <c r="GZO4" s="319"/>
      <c r="GZP4" s="319"/>
      <c r="GZQ4" s="319"/>
      <c r="GZR4" s="319"/>
      <c r="GZS4" s="319"/>
      <c r="GZT4" s="319"/>
      <c r="GZU4" s="319"/>
      <c r="GZV4" s="319"/>
      <c r="GZW4" s="319"/>
      <c r="GZX4" s="319"/>
      <c r="GZY4" s="319"/>
      <c r="GZZ4" s="319"/>
      <c r="HAA4" s="319"/>
      <c r="HAB4" s="319"/>
      <c r="HAC4" s="319"/>
      <c r="HAD4" s="319"/>
      <c r="HAE4" s="319"/>
      <c r="HAF4" s="319"/>
      <c r="HAG4" s="319"/>
      <c r="HAH4" s="319"/>
      <c r="HAI4" s="319"/>
      <c r="HAJ4" s="319"/>
      <c r="HAK4" s="319"/>
      <c r="HAL4" s="319"/>
      <c r="HAM4" s="319"/>
      <c r="HAN4" s="319"/>
      <c r="HAO4" s="319"/>
      <c r="HAP4" s="319"/>
      <c r="HAQ4" s="319"/>
      <c r="HAR4" s="319"/>
      <c r="HAS4" s="319"/>
      <c r="HAT4" s="319"/>
      <c r="HAU4" s="319"/>
      <c r="HAV4" s="319"/>
      <c r="HAW4" s="319"/>
      <c r="HAX4" s="319"/>
      <c r="HAY4" s="319"/>
      <c r="HAZ4" s="319"/>
      <c r="HBA4" s="319"/>
      <c r="HBB4" s="319"/>
      <c r="HBC4" s="319"/>
      <c r="HBD4" s="319"/>
      <c r="HBE4" s="319"/>
      <c r="HBF4" s="319"/>
      <c r="HBG4" s="319"/>
      <c r="HBH4" s="319"/>
      <c r="HBI4" s="319"/>
      <c r="HBJ4" s="319"/>
      <c r="HBK4" s="319"/>
      <c r="HBL4" s="319"/>
      <c r="HBM4" s="319"/>
      <c r="HBN4" s="319"/>
      <c r="HBO4" s="319"/>
      <c r="HBP4" s="319"/>
      <c r="HBQ4" s="319"/>
      <c r="HBR4" s="319"/>
      <c r="HBS4" s="319"/>
      <c r="HBT4" s="319"/>
      <c r="HBU4" s="319"/>
      <c r="HBV4" s="319"/>
      <c r="HBW4" s="319"/>
      <c r="HBX4" s="319"/>
      <c r="HBY4" s="319"/>
      <c r="HBZ4" s="319"/>
      <c r="HCA4" s="319"/>
      <c r="HCB4" s="319"/>
      <c r="HCC4" s="319"/>
      <c r="HCD4" s="319"/>
      <c r="HCE4" s="319"/>
      <c r="HCF4" s="319"/>
      <c r="HCG4" s="319"/>
      <c r="HCH4" s="319"/>
      <c r="HCI4" s="319"/>
      <c r="HCJ4" s="319"/>
      <c r="HCK4" s="319"/>
      <c r="HCL4" s="319"/>
      <c r="HCM4" s="319"/>
      <c r="HCN4" s="319"/>
      <c r="HCO4" s="319"/>
      <c r="HCP4" s="319"/>
      <c r="HCQ4" s="319"/>
      <c r="HCR4" s="319"/>
      <c r="HCS4" s="319"/>
      <c r="HCT4" s="319"/>
      <c r="HCU4" s="319"/>
      <c r="HCV4" s="319"/>
      <c r="HCW4" s="319"/>
      <c r="HCX4" s="319"/>
      <c r="HCY4" s="319"/>
      <c r="HCZ4" s="319"/>
      <c r="HDA4" s="319"/>
      <c r="HDB4" s="319"/>
      <c r="HDC4" s="319"/>
      <c r="HDD4" s="319"/>
      <c r="HDE4" s="319"/>
      <c r="HDF4" s="319"/>
      <c r="HDG4" s="319"/>
      <c r="HDH4" s="319"/>
      <c r="HDI4" s="319"/>
      <c r="HDJ4" s="319"/>
      <c r="HDK4" s="319"/>
      <c r="HDL4" s="319"/>
      <c r="HDM4" s="319"/>
      <c r="HDN4" s="319"/>
      <c r="HDO4" s="319"/>
      <c r="HDP4" s="319"/>
      <c r="HDQ4" s="319"/>
      <c r="HDR4" s="319"/>
      <c r="HDS4" s="319"/>
      <c r="HDT4" s="319"/>
      <c r="HDU4" s="319"/>
      <c r="HDV4" s="319"/>
      <c r="HDW4" s="319"/>
      <c r="HDX4" s="319"/>
      <c r="HDY4" s="319"/>
      <c r="HDZ4" s="319"/>
      <c r="HEA4" s="319"/>
      <c r="HEB4" s="319"/>
      <c r="HEC4" s="319"/>
      <c r="HED4" s="319"/>
      <c r="HEE4" s="319"/>
      <c r="HEF4" s="319"/>
      <c r="HEG4" s="319"/>
      <c r="HEH4" s="319"/>
      <c r="HEI4" s="319"/>
      <c r="HEJ4" s="319"/>
      <c r="HEK4" s="319"/>
      <c r="HEL4" s="319"/>
      <c r="HEM4" s="319"/>
      <c r="HEN4" s="319"/>
      <c r="HEO4" s="319"/>
      <c r="HEP4" s="319"/>
      <c r="HEQ4" s="319"/>
      <c r="HER4" s="319"/>
      <c r="HES4" s="319"/>
      <c r="HET4" s="319"/>
      <c r="HEU4" s="319"/>
      <c r="HEV4" s="319"/>
      <c r="HEW4" s="319"/>
      <c r="HEX4" s="319"/>
      <c r="HEY4" s="319"/>
      <c r="HEZ4" s="319"/>
      <c r="HFA4" s="319"/>
      <c r="HFB4" s="319"/>
      <c r="HFC4" s="319"/>
      <c r="HFD4" s="319"/>
      <c r="HFE4" s="319"/>
      <c r="HFF4" s="319"/>
      <c r="HFG4" s="319"/>
      <c r="HFH4" s="319"/>
      <c r="HFI4" s="319"/>
      <c r="HFJ4" s="319"/>
      <c r="HFK4" s="319"/>
      <c r="HFL4" s="319"/>
      <c r="HFM4" s="319"/>
      <c r="HFN4" s="319"/>
      <c r="HFO4" s="319"/>
      <c r="HFP4" s="319"/>
      <c r="HFQ4" s="319"/>
      <c r="HFR4" s="319"/>
      <c r="HFS4" s="319"/>
      <c r="HFT4" s="319"/>
      <c r="HFU4" s="319"/>
      <c r="HFV4" s="319"/>
      <c r="HFW4" s="319"/>
      <c r="HFX4" s="319"/>
      <c r="HFY4" s="319"/>
      <c r="HFZ4" s="319"/>
      <c r="HGA4" s="319"/>
      <c r="HGB4" s="319"/>
      <c r="HGC4" s="319"/>
      <c r="HGD4" s="319"/>
      <c r="HGE4" s="319"/>
      <c r="HGF4" s="319"/>
      <c r="HGG4" s="319"/>
      <c r="HGH4" s="319"/>
      <c r="HGI4" s="319"/>
      <c r="HGJ4" s="319"/>
      <c r="HGK4" s="319"/>
      <c r="HGL4" s="319"/>
      <c r="HGM4" s="319"/>
      <c r="HGN4" s="319"/>
      <c r="HGO4" s="319"/>
      <c r="HGP4" s="319"/>
      <c r="HGQ4" s="319"/>
      <c r="HGR4" s="319"/>
      <c r="HGS4" s="319"/>
      <c r="HGT4" s="319"/>
      <c r="HGU4" s="319"/>
      <c r="HGV4" s="319"/>
      <c r="HGW4" s="319"/>
      <c r="HGX4" s="319"/>
      <c r="HGY4" s="319"/>
      <c r="HGZ4" s="319"/>
      <c r="HHA4" s="319"/>
      <c r="HHB4" s="319"/>
      <c r="HHC4" s="319"/>
      <c r="HHD4" s="319"/>
      <c r="HHE4" s="319"/>
      <c r="HHF4" s="319"/>
      <c r="HHG4" s="319"/>
      <c r="HHH4" s="319"/>
      <c r="HHI4" s="319"/>
      <c r="HHJ4" s="319"/>
      <c r="HHK4" s="319"/>
      <c r="HHL4" s="319"/>
      <c r="HHM4" s="319"/>
      <c r="HHN4" s="319"/>
      <c r="HHO4" s="319"/>
      <c r="HHP4" s="319"/>
      <c r="HHQ4" s="319"/>
      <c r="HHR4" s="319"/>
      <c r="HHS4" s="319"/>
      <c r="HHT4" s="319"/>
      <c r="HHU4" s="319"/>
      <c r="HHV4" s="319"/>
      <c r="HHW4" s="319"/>
      <c r="HHX4" s="319"/>
      <c r="HHY4" s="319"/>
      <c r="HHZ4" s="319"/>
      <c r="HIA4" s="319"/>
      <c r="HIB4" s="319"/>
      <c r="HIC4" s="319"/>
      <c r="HID4" s="319"/>
      <c r="HIE4" s="319"/>
      <c r="HIF4" s="319"/>
      <c r="HIG4" s="319"/>
      <c r="HIH4" s="319"/>
      <c r="HII4" s="319"/>
      <c r="HIJ4" s="319"/>
      <c r="HIK4" s="319"/>
      <c r="HIL4" s="319"/>
      <c r="HIM4" s="319"/>
      <c r="HIN4" s="319"/>
      <c r="HIO4" s="319"/>
      <c r="HIP4" s="319"/>
      <c r="HIQ4" s="319"/>
      <c r="HIR4" s="319"/>
      <c r="HIS4" s="319"/>
      <c r="HIT4" s="319"/>
      <c r="HIU4" s="319"/>
      <c r="HIV4" s="319"/>
      <c r="HIW4" s="319"/>
      <c r="HIX4" s="319"/>
      <c r="HIY4" s="319"/>
      <c r="HIZ4" s="319"/>
      <c r="HJA4" s="319"/>
      <c r="HJB4" s="319"/>
      <c r="HJC4" s="319"/>
      <c r="HJD4" s="319"/>
      <c r="HJE4" s="319"/>
      <c r="HJF4" s="319"/>
      <c r="HJG4" s="319"/>
      <c r="HJH4" s="319"/>
      <c r="HJI4" s="319"/>
      <c r="HJJ4" s="319"/>
      <c r="HJK4" s="319"/>
      <c r="HJL4" s="319"/>
      <c r="HJM4" s="319"/>
      <c r="HJN4" s="319"/>
      <c r="HJO4" s="319"/>
      <c r="HJP4" s="319"/>
      <c r="HJQ4" s="319"/>
      <c r="HJR4" s="319"/>
      <c r="HJS4" s="319"/>
      <c r="HJT4" s="319"/>
      <c r="HJU4" s="319"/>
      <c r="HJV4" s="319"/>
      <c r="HJW4" s="319"/>
      <c r="HJX4" s="319"/>
      <c r="HJY4" s="319"/>
      <c r="HJZ4" s="319"/>
      <c r="HKA4" s="319"/>
      <c r="HKB4" s="319"/>
      <c r="HKC4" s="319"/>
      <c r="HKD4" s="319"/>
      <c r="HKE4" s="319"/>
      <c r="HKF4" s="319"/>
      <c r="HKG4" s="319"/>
      <c r="HKH4" s="319"/>
      <c r="HKI4" s="319"/>
      <c r="HKJ4" s="319"/>
      <c r="HKK4" s="319"/>
      <c r="HKL4" s="319"/>
      <c r="HKM4" s="319"/>
      <c r="HKN4" s="319"/>
      <c r="HKO4" s="319"/>
      <c r="HKP4" s="319"/>
      <c r="HKQ4" s="319"/>
      <c r="HKR4" s="319"/>
      <c r="HKS4" s="319"/>
      <c r="HKT4" s="319"/>
      <c r="HKU4" s="319"/>
      <c r="HKV4" s="319"/>
      <c r="HKW4" s="319"/>
      <c r="HKX4" s="319"/>
      <c r="HKY4" s="319"/>
      <c r="HKZ4" s="319"/>
      <c r="HLA4" s="319"/>
      <c r="HLB4" s="319"/>
      <c r="HLC4" s="319"/>
      <c r="HLD4" s="319"/>
      <c r="HLE4" s="319"/>
      <c r="HLF4" s="319"/>
      <c r="HLG4" s="319"/>
      <c r="HLH4" s="319"/>
      <c r="HLI4" s="319"/>
      <c r="HLJ4" s="319"/>
      <c r="HLK4" s="319"/>
      <c r="HLL4" s="319"/>
      <c r="HLM4" s="319"/>
      <c r="HLN4" s="319"/>
      <c r="HLO4" s="319"/>
      <c r="HLP4" s="319"/>
      <c r="HLQ4" s="319"/>
      <c r="HLR4" s="319"/>
      <c r="HLS4" s="319"/>
      <c r="HLT4" s="319"/>
      <c r="HLU4" s="319"/>
      <c r="HLV4" s="319"/>
      <c r="HLW4" s="319"/>
      <c r="HLX4" s="319"/>
      <c r="HLY4" s="319"/>
      <c r="HLZ4" s="319"/>
      <c r="HMA4" s="319"/>
      <c r="HMB4" s="319"/>
      <c r="HMC4" s="319"/>
      <c r="HMD4" s="319"/>
      <c r="HME4" s="319"/>
      <c r="HMF4" s="319"/>
      <c r="HMG4" s="319"/>
      <c r="HMH4" s="319"/>
      <c r="HMI4" s="319"/>
      <c r="HMJ4" s="319"/>
      <c r="HMK4" s="319"/>
      <c r="HML4" s="319"/>
      <c r="HMM4" s="319"/>
      <c r="HMN4" s="319"/>
      <c r="HMO4" s="319"/>
      <c r="HMP4" s="319"/>
      <c r="HMQ4" s="319"/>
      <c r="HMR4" s="319"/>
      <c r="HMS4" s="319"/>
      <c r="HMT4" s="319"/>
      <c r="HMU4" s="319"/>
      <c r="HMV4" s="319"/>
      <c r="HMW4" s="319"/>
      <c r="HMX4" s="319"/>
      <c r="HMY4" s="319"/>
      <c r="HMZ4" s="319"/>
      <c r="HNA4" s="319"/>
      <c r="HNB4" s="319"/>
      <c r="HNC4" s="319"/>
      <c r="HND4" s="319"/>
      <c r="HNE4" s="319"/>
      <c r="HNF4" s="319"/>
      <c r="HNG4" s="319"/>
      <c r="HNH4" s="319"/>
      <c r="HNI4" s="319"/>
      <c r="HNJ4" s="319"/>
      <c r="HNK4" s="319"/>
      <c r="HNL4" s="319"/>
      <c r="HNM4" s="319"/>
      <c r="HNN4" s="319"/>
      <c r="HNO4" s="319"/>
      <c r="HNP4" s="319"/>
      <c r="HNQ4" s="319"/>
      <c r="HNR4" s="319"/>
      <c r="HNS4" s="319"/>
      <c r="HNT4" s="319"/>
      <c r="HNU4" s="319"/>
      <c r="HNV4" s="319"/>
      <c r="HNW4" s="319"/>
      <c r="HNX4" s="319"/>
      <c r="HNY4" s="319"/>
      <c r="HNZ4" s="319"/>
      <c r="HOA4" s="319"/>
      <c r="HOB4" s="319"/>
      <c r="HOC4" s="319"/>
      <c r="HOD4" s="319"/>
      <c r="HOE4" s="319"/>
      <c r="HOF4" s="319"/>
      <c r="HOG4" s="319"/>
      <c r="HOH4" s="319"/>
      <c r="HOI4" s="319"/>
      <c r="HOJ4" s="319"/>
      <c r="HOK4" s="319"/>
      <c r="HOL4" s="319"/>
      <c r="HOM4" s="319"/>
      <c r="HON4" s="319"/>
      <c r="HOO4" s="319"/>
      <c r="HOP4" s="319"/>
      <c r="HOQ4" s="319"/>
      <c r="HOR4" s="319"/>
      <c r="HOS4" s="319"/>
      <c r="HOT4" s="319"/>
      <c r="HOU4" s="319"/>
      <c r="HOV4" s="319"/>
      <c r="HOW4" s="319"/>
      <c r="HOX4" s="319"/>
      <c r="HOY4" s="319"/>
      <c r="HOZ4" s="319"/>
      <c r="HPA4" s="319"/>
      <c r="HPB4" s="319"/>
      <c r="HPC4" s="319"/>
      <c r="HPD4" s="319"/>
      <c r="HPE4" s="319"/>
      <c r="HPF4" s="319"/>
      <c r="HPG4" s="319"/>
      <c r="HPH4" s="319"/>
      <c r="HPI4" s="319"/>
      <c r="HPJ4" s="319"/>
      <c r="HPK4" s="319"/>
      <c r="HPL4" s="319"/>
      <c r="HPM4" s="319"/>
      <c r="HPN4" s="319"/>
      <c r="HPO4" s="319"/>
      <c r="HPP4" s="319"/>
      <c r="HPQ4" s="319"/>
      <c r="HPR4" s="319"/>
      <c r="HPS4" s="319"/>
      <c r="HPT4" s="319"/>
      <c r="HPU4" s="319"/>
      <c r="HPV4" s="319"/>
      <c r="HPW4" s="319"/>
      <c r="HPX4" s="319"/>
      <c r="HPY4" s="319"/>
      <c r="HPZ4" s="319"/>
      <c r="HQA4" s="319"/>
      <c r="HQB4" s="319"/>
      <c r="HQC4" s="319"/>
      <c r="HQD4" s="319"/>
      <c r="HQE4" s="319"/>
      <c r="HQF4" s="319"/>
      <c r="HQG4" s="319"/>
      <c r="HQH4" s="319"/>
      <c r="HQI4" s="319"/>
      <c r="HQJ4" s="319"/>
      <c r="HQK4" s="319"/>
      <c r="HQL4" s="319"/>
      <c r="HQM4" s="319"/>
      <c r="HQN4" s="319"/>
      <c r="HQO4" s="319"/>
      <c r="HQP4" s="319"/>
      <c r="HQQ4" s="319"/>
      <c r="HQR4" s="319"/>
      <c r="HQS4" s="319"/>
      <c r="HQT4" s="319"/>
      <c r="HQU4" s="319"/>
      <c r="HQV4" s="319"/>
      <c r="HQW4" s="319"/>
      <c r="HQX4" s="319"/>
      <c r="HQY4" s="319"/>
      <c r="HQZ4" s="319"/>
      <c r="HRA4" s="319"/>
      <c r="HRB4" s="319"/>
      <c r="HRC4" s="319"/>
      <c r="HRD4" s="319"/>
      <c r="HRE4" s="319"/>
      <c r="HRF4" s="319"/>
      <c r="HRG4" s="319"/>
      <c r="HRH4" s="319"/>
      <c r="HRI4" s="319"/>
      <c r="HRJ4" s="319"/>
      <c r="HRK4" s="319"/>
      <c r="HRL4" s="319"/>
      <c r="HRM4" s="319"/>
      <c r="HRN4" s="319"/>
      <c r="HRO4" s="319"/>
      <c r="HRP4" s="319"/>
      <c r="HRQ4" s="319"/>
      <c r="HRR4" s="319"/>
      <c r="HRS4" s="319"/>
      <c r="HRT4" s="319"/>
      <c r="HRU4" s="319"/>
      <c r="HRV4" s="319"/>
      <c r="HRW4" s="319"/>
      <c r="HRX4" s="319"/>
      <c r="HRY4" s="319"/>
      <c r="HRZ4" s="319"/>
      <c r="HSA4" s="319"/>
      <c r="HSB4" s="319"/>
      <c r="HSC4" s="319"/>
      <c r="HSD4" s="319"/>
      <c r="HSE4" s="319"/>
      <c r="HSF4" s="319"/>
      <c r="HSG4" s="319"/>
      <c r="HSH4" s="319"/>
      <c r="HSI4" s="319"/>
      <c r="HSJ4" s="319"/>
      <c r="HSK4" s="319"/>
      <c r="HSL4" s="319"/>
      <c r="HSM4" s="319"/>
      <c r="HSN4" s="319"/>
      <c r="HSO4" s="319"/>
      <c r="HSP4" s="319"/>
      <c r="HSQ4" s="319"/>
      <c r="HSR4" s="319"/>
      <c r="HSS4" s="319"/>
      <c r="HST4" s="319"/>
      <c r="HSU4" s="319"/>
      <c r="HSV4" s="319"/>
      <c r="HSW4" s="319"/>
      <c r="HSX4" s="319"/>
      <c r="HSY4" s="319"/>
      <c r="HSZ4" s="319"/>
      <c r="HTA4" s="319"/>
      <c r="HTB4" s="319"/>
      <c r="HTC4" s="319"/>
      <c r="HTD4" s="319"/>
      <c r="HTE4" s="319"/>
      <c r="HTF4" s="319"/>
      <c r="HTG4" s="319"/>
      <c r="HTH4" s="319"/>
      <c r="HTI4" s="319"/>
      <c r="HTJ4" s="319"/>
      <c r="HTK4" s="319"/>
      <c r="HTL4" s="319"/>
      <c r="HTM4" s="319"/>
      <c r="HTN4" s="319"/>
      <c r="HTO4" s="319"/>
      <c r="HTP4" s="319"/>
      <c r="HTQ4" s="319"/>
      <c r="HTR4" s="319"/>
      <c r="HTS4" s="319"/>
      <c r="HTT4" s="319"/>
      <c r="HTU4" s="319"/>
      <c r="HTV4" s="319"/>
      <c r="HTW4" s="319"/>
      <c r="HTX4" s="319"/>
      <c r="HTY4" s="319"/>
      <c r="HTZ4" s="319"/>
      <c r="HUA4" s="319"/>
      <c r="HUB4" s="319"/>
      <c r="HUC4" s="319"/>
      <c r="HUD4" s="319"/>
      <c r="HUE4" s="319"/>
      <c r="HUF4" s="319"/>
      <c r="HUG4" s="319"/>
      <c r="HUH4" s="319"/>
      <c r="HUI4" s="319"/>
      <c r="HUJ4" s="319"/>
      <c r="HUK4" s="319"/>
      <c r="HUL4" s="319"/>
      <c r="HUM4" s="319"/>
      <c r="HUN4" s="319"/>
      <c r="HUO4" s="319"/>
      <c r="HUP4" s="319"/>
      <c r="HUQ4" s="319"/>
      <c r="HUR4" s="319"/>
      <c r="HUS4" s="319"/>
      <c r="HUT4" s="319"/>
      <c r="HUU4" s="319"/>
      <c r="HUV4" s="319"/>
      <c r="HUW4" s="319"/>
      <c r="HUX4" s="319"/>
      <c r="HUY4" s="319"/>
      <c r="HUZ4" s="319"/>
      <c r="HVA4" s="319"/>
      <c r="HVB4" s="319"/>
      <c r="HVC4" s="319"/>
      <c r="HVD4" s="319"/>
      <c r="HVE4" s="319"/>
      <c r="HVF4" s="319"/>
      <c r="HVG4" s="319"/>
      <c r="HVH4" s="319"/>
      <c r="HVI4" s="319"/>
      <c r="HVJ4" s="319"/>
      <c r="HVK4" s="319"/>
      <c r="HVL4" s="319"/>
      <c r="HVM4" s="319"/>
      <c r="HVN4" s="319"/>
      <c r="HVO4" s="319"/>
      <c r="HVP4" s="319"/>
      <c r="HVQ4" s="319"/>
      <c r="HVR4" s="319"/>
      <c r="HVS4" s="319"/>
      <c r="HVT4" s="319"/>
      <c r="HVU4" s="319"/>
      <c r="HVV4" s="319"/>
      <c r="HVW4" s="319"/>
      <c r="HVX4" s="319"/>
      <c r="HVY4" s="319"/>
      <c r="HVZ4" s="319"/>
      <c r="HWA4" s="319"/>
      <c r="HWB4" s="319"/>
      <c r="HWC4" s="319"/>
      <c r="HWD4" s="319"/>
      <c r="HWE4" s="319"/>
      <c r="HWF4" s="319"/>
      <c r="HWG4" s="319"/>
      <c r="HWH4" s="319"/>
      <c r="HWI4" s="319"/>
      <c r="HWJ4" s="319"/>
      <c r="HWK4" s="319"/>
      <c r="HWL4" s="319"/>
      <c r="HWM4" s="319"/>
      <c r="HWN4" s="319"/>
      <c r="HWO4" s="319"/>
      <c r="HWP4" s="319"/>
      <c r="HWQ4" s="319"/>
      <c r="HWR4" s="319"/>
      <c r="HWS4" s="319"/>
      <c r="HWT4" s="319"/>
      <c r="HWU4" s="319"/>
      <c r="HWV4" s="319"/>
      <c r="HWW4" s="319"/>
      <c r="HWX4" s="319"/>
      <c r="HWY4" s="319"/>
      <c r="HWZ4" s="319"/>
      <c r="HXA4" s="319"/>
      <c r="HXB4" s="319"/>
      <c r="HXC4" s="319"/>
      <c r="HXD4" s="319"/>
      <c r="HXE4" s="319"/>
      <c r="HXF4" s="319"/>
      <c r="HXG4" s="319"/>
      <c r="HXH4" s="319"/>
      <c r="HXI4" s="319"/>
      <c r="HXJ4" s="319"/>
      <c r="HXK4" s="319"/>
      <c r="HXL4" s="319"/>
      <c r="HXM4" s="319"/>
      <c r="HXN4" s="319"/>
      <c r="HXO4" s="319"/>
      <c r="HXP4" s="319"/>
      <c r="HXQ4" s="319"/>
      <c r="HXR4" s="319"/>
      <c r="HXS4" s="319"/>
      <c r="HXT4" s="319"/>
      <c r="HXU4" s="319"/>
      <c r="HXV4" s="319"/>
      <c r="HXW4" s="319"/>
      <c r="HXX4" s="319"/>
      <c r="HXY4" s="319"/>
      <c r="HXZ4" s="319"/>
      <c r="HYA4" s="319"/>
      <c r="HYB4" s="319"/>
      <c r="HYC4" s="319"/>
      <c r="HYD4" s="319"/>
      <c r="HYE4" s="319"/>
      <c r="HYF4" s="319"/>
      <c r="HYG4" s="319"/>
      <c r="HYH4" s="319"/>
      <c r="HYI4" s="319"/>
      <c r="HYJ4" s="319"/>
      <c r="HYK4" s="319"/>
      <c r="HYL4" s="319"/>
      <c r="HYM4" s="319"/>
      <c r="HYN4" s="319"/>
      <c r="HYO4" s="319"/>
      <c r="HYP4" s="319"/>
      <c r="HYQ4" s="319"/>
      <c r="HYR4" s="319"/>
      <c r="HYS4" s="319"/>
      <c r="HYT4" s="319"/>
      <c r="HYU4" s="319"/>
      <c r="HYV4" s="319"/>
      <c r="HYW4" s="319"/>
      <c r="HYX4" s="319"/>
      <c r="HYY4" s="319"/>
      <c r="HYZ4" s="319"/>
      <c r="HZA4" s="319"/>
      <c r="HZB4" s="319"/>
      <c r="HZC4" s="319"/>
      <c r="HZD4" s="319"/>
      <c r="HZE4" s="319"/>
      <c r="HZF4" s="319"/>
      <c r="HZG4" s="319"/>
      <c r="HZH4" s="319"/>
      <c r="HZI4" s="319"/>
      <c r="HZJ4" s="319"/>
      <c r="HZK4" s="319"/>
      <c r="HZL4" s="319"/>
      <c r="HZM4" s="319"/>
      <c r="HZN4" s="319"/>
      <c r="HZO4" s="319"/>
      <c r="HZP4" s="319"/>
      <c r="HZQ4" s="319"/>
      <c r="HZR4" s="319"/>
      <c r="HZS4" s="319"/>
      <c r="HZT4" s="319"/>
      <c r="HZU4" s="319"/>
      <c r="HZV4" s="319"/>
      <c r="HZW4" s="319"/>
      <c r="HZX4" s="319"/>
      <c r="HZY4" s="319"/>
      <c r="HZZ4" s="319"/>
      <c r="IAA4" s="319"/>
      <c r="IAB4" s="319"/>
      <c r="IAC4" s="319"/>
      <c r="IAD4" s="319"/>
      <c r="IAE4" s="319"/>
      <c r="IAF4" s="319"/>
      <c r="IAG4" s="319"/>
      <c r="IAH4" s="319"/>
      <c r="IAI4" s="319"/>
      <c r="IAJ4" s="319"/>
      <c r="IAK4" s="319"/>
      <c r="IAL4" s="319"/>
      <c r="IAM4" s="319"/>
      <c r="IAN4" s="319"/>
      <c r="IAO4" s="319"/>
      <c r="IAP4" s="319"/>
      <c r="IAQ4" s="319"/>
      <c r="IAR4" s="319"/>
      <c r="IAS4" s="319"/>
      <c r="IAT4" s="319"/>
      <c r="IAU4" s="319"/>
      <c r="IAV4" s="319"/>
      <c r="IAW4" s="319"/>
      <c r="IAX4" s="319"/>
      <c r="IAY4" s="319"/>
      <c r="IAZ4" s="319"/>
      <c r="IBA4" s="319"/>
      <c r="IBB4" s="319"/>
      <c r="IBC4" s="319"/>
      <c r="IBD4" s="319"/>
      <c r="IBE4" s="319"/>
      <c r="IBF4" s="319"/>
      <c r="IBG4" s="319"/>
      <c r="IBH4" s="319"/>
      <c r="IBI4" s="319"/>
      <c r="IBJ4" s="319"/>
      <c r="IBK4" s="319"/>
      <c r="IBL4" s="319"/>
      <c r="IBM4" s="319"/>
      <c r="IBN4" s="319"/>
      <c r="IBO4" s="319"/>
      <c r="IBP4" s="319"/>
      <c r="IBQ4" s="319"/>
      <c r="IBR4" s="319"/>
      <c r="IBS4" s="319"/>
      <c r="IBT4" s="319"/>
      <c r="IBU4" s="319"/>
      <c r="IBV4" s="319"/>
      <c r="IBW4" s="319"/>
      <c r="IBX4" s="319"/>
      <c r="IBY4" s="319"/>
      <c r="IBZ4" s="319"/>
      <c r="ICA4" s="319"/>
      <c r="ICB4" s="319"/>
      <c r="ICC4" s="319"/>
      <c r="ICD4" s="319"/>
      <c r="ICE4" s="319"/>
      <c r="ICF4" s="319"/>
      <c r="ICG4" s="319"/>
      <c r="ICH4" s="319"/>
      <c r="ICI4" s="319"/>
      <c r="ICJ4" s="319"/>
      <c r="ICK4" s="319"/>
      <c r="ICL4" s="319"/>
      <c r="ICM4" s="319"/>
      <c r="ICN4" s="319"/>
      <c r="ICO4" s="319"/>
      <c r="ICP4" s="319"/>
      <c r="ICQ4" s="319"/>
      <c r="ICR4" s="319"/>
      <c r="ICS4" s="319"/>
      <c r="ICT4" s="319"/>
      <c r="ICU4" s="319"/>
      <c r="ICV4" s="319"/>
      <c r="ICW4" s="319"/>
      <c r="ICX4" s="319"/>
      <c r="ICY4" s="319"/>
      <c r="ICZ4" s="319"/>
      <c r="IDA4" s="319"/>
      <c r="IDB4" s="319"/>
      <c r="IDC4" s="319"/>
      <c r="IDD4" s="319"/>
      <c r="IDE4" s="319"/>
      <c r="IDF4" s="319"/>
      <c r="IDG4" s="319"/>
      <c r="IDH4" s="319"/>
      <c r="IDI4" s="319"/>
      <c r="IDJ4" s="319"/>
      <c r="IDK4" s="319"/>
      <c r="IDL4" s="319"/>
      <c r="IDM4" s="319"/>
      <c r="IDN4" s="319"/>
      <c r="IDO4" s="319"/>
      <c r="IDP4" s="319"/>
      <c r="IDQ4" s="319"/>
      <c r="IDR4" s="319"/>
      <c r="IDS4" s="319"/>
      <c r="IDT4" s="319"/>
      <c r="IDU4" s="319"/>
      <c r="IDV4" s="319"/>
      <c r="IDW4" s="319"/>
      <c r="IDX4" s="319"/>
      <c r="IDY4" s="319"/>
      <c r="IDZ4" s="319"/>
      <c r="IEA4" s="319"/>
      <c r="IEB4" s="319"/>
      <c r="IEC4" s="319"/>
      <c r="IED4" s="319"/>
      <c r="IEE4" s="319"/>
      <c r="IEF4" s="319"/>
      <c r="IEG4" s="319"/>
      <c r="IEH4" s="319"/>
      <c r="IEI4" s="319"/>
      <c r="IEJ4" s="319"/>
      <c r="IEK4" s="319"/>
      <c r="IEL4" s="319"/>
      <c r="IEM4" s="319"/>
      <c r="IEN4" s="319"/>
      <c r="IEO4" s="319"/>
      <c r="IEP4" s="319"/>
      <c r="IEQ4" s="319"/>
      <c r="IER4" s="319"/>
      <c r="IES4" s="319"/>
      <c r="IET4" s="319"/>
      <c r="IEU4" s="319"/>
      <c r="IEV4" s="319"/>
      <c r="IEW4" s="319"/>
      <c r="IEX4" s="319"/>
      <c r="IEY4" s="319"/>
      <c r="IEZ4" s="319"/>
      <c r="IFA4" s="319"/>
      <c r="IFB4" s="319"/>
      <c r="IFC4" s="319"/>
      <c r="IFD4" s="319"/>
      <c r="IFE4" s="319"/>
      <c r="IFF4" s="319"/>
      <c r="IFG4" s="319"/>
      <c r="IFH4" s="319"/>
      <c r="IFI4" s="319"/>
      <c r="IFJ4" s="319"/>
      <c r="IFK4" s="319"/>
      <c r="IFL4" s="319"/>
      <c r="IFM4" s="319"/>
      <c r="IFN4" s="319"/>
      <c r="IFO4" s="319"/>
      <c r="IFP4" s="319"/>
      <c r="IFQ4" s="319"/>
      <c r="IFR4" s="319"/>
      <c r="IFS4" s="319"/>
      <c r="IFT4" s="319"/>
      <c r="IFU4" s="319"/>
      <c r="IFV4" s="319"/>
      <c r="IFW4" s="319"/>
      <c r="IFX4" s="319"/>
      <c r="IFY4" s="319"/>
      <c r="IFZ4" s="319"/>
      <c r="IGA4" s="319"/>
      <c r="IGB4" s="319"/>
      <c r="IGC4" s="319"/>
      <c r="IGD4" s="319"/>
      <c r="IGE4" s="319"/>
      <c r="IGF4" s="319"/>
      <c r="IGG4" s="319"/>
      <c r="IGH4" s="319"/>
      <c r="IGI4" s="319"/>
      <c r="IGJ4" s="319"/>
      <c r="IGK4" s="319"/>
      <c r="IGL4" s="319"/>
      <c r="IGM4" s="319"/>
      <c r="IGN4" s="319"/>
      <c r="IGO4" s="319"/>
      <c r="IGP4" s="319"/>
      <c r="IGQ4" s="319"/>
      <c r="IGR4" s="319"/>
      <c r="IGS4" s="319"/>
      <c r="IGT4" s="319"/>
      <c r="IGU4" s="319"/>
      <c r="IGV4" s="319"/>
      <c r="IGW4" s="319"/>
      <c r="IGX4" s="319"/>
      <c r="IGY4" s="319"/>
      <c r="IGZ4" s="319"/>
      <c r="IHA4" s="319"/>
      <c r="IHB4" s="319"/>
      <c r="IHC4" s="319"/>
      <c r="IHD4" s="319"/>
      <c r="IHE4" s="319"/>
      <c r="IHF4" s="319"/>
      <c r="IHG4" s="319"/>
      <c r="IHH4" s="319"/>
      <c r="IHI4" s="319"/>
      <c r="IHJ4" s="319"/>
      <c r="IHK4" s="319"/>
      <c r="IHL4" s="319"/>
      <c r="IHM4" s="319"/>
      <c r="IHN4" s="319"/>
      <c r="IHO4" s="319"/>
      <c r="IHP4" s="319"/>
      <c r="IHQ4" s="319"/>
      <c r="IHR4" s="319"/>
      <c r="IHS4" s="319"/>
      <c r="IHT4" s="319"/>
      <c r="IHU4" s="319"/>
      <c r="IHV4" s="319"/>
      <c r="IHW4" s="319"/>
      <c r="IHX4" s="319"/>
      <c r="IHY4" s="319"/>
      <c r="IHZ4" s="319"/>
      <c r="IIA4" s="319"/>
      <c r="IIB4" s="319"/>
      <c r="IIC4" s="319"/>
      <c r="IID4" s="319"/>
      <c r="IIE4" s="319"/>
      <c r="IIF4" s="319"/>
      <c r="IIG4" s="319"/>
      <c r="IIH4" s="319"/>
      <c r="III4" s="319"/>
      <c r="IIJ4" s="319"/>
      <c r="IIK4" s="319"/>
      <c r="IIL4" s="319"/>
      <c r="IIM4" s="319"/>
      <c r="IIN4" s="319"/>
      <c r="IIO4" s="319"/>
      <c r="IIP4" s="319"/>
      <c r="IIQ4" s="319"/>
      <c r="IIR4" s="319"/>
      <c r="IIS4" s="319"/>
      <c r="IIT4" s="319"/>
      <c r="IIU4" s="319"/>
      <c r="IIV4" s="319"/>
      <c r="IIW4" s="319"/>
      <c r="IIX4" s="319"/>
      <c r="IIY4" s="319"/>
      <c r="IIZ4" s="319"/>
      <c r="IJA4" s="319"/>
      <c r="IJB4" s="319"/>
      <c r="IJC4" s="319"/>
      <c r="IJD4" s="319"/>
      <c r="IJE4" s="319"/>
      <c r="IJF4" s="319"/>
      <c r="IJG4" s="319"/>
      <c r="IJH4" s="319"/>
      <c r="IJI4" s="319"/>
      <c r="IJJ4" s="319"/>
      <c r="IJK4" s="319"/>
      <c r="IJL4" s="319"/>
      <c r="IJM4" s="319"/>
      <c r="IJN4" s="319"/>
      <c r="IJO4" s="319"/>
      <c r="IJP4" s="319"/>
      <c r="IJQ4" s="319"/>
      <c r="IJR4" s="319"/>
      <c r="IJS4" s="319"/>
      <c r="IJT4" s="319"/>
      <c r="IJU4" s="319"/>
      <c r="IJV4" s="319"/>
      <c r="IJW4" s="319"/>
      <c r="IJX4" s="319"/>
      <c r="IJY4" s="319"/>
      <c r="IJZ4" s="319"/>
      <c r="IKA4" s="319"/>
      <c r="IKB4" s="319"/>
      <c r="IKC4" s="319"/>
      <c r="IKD4" s="319"/>
      <c r="IKE4" s="319"/>
      <c r="IKF4" s="319"/>
      <c r="IKG4" s="319"/>
      <c r="IKH4" s="319"/>
      <c r="IKI4" s="319"/>
      <c r="IKJ4" s="319"/>
      <c r="IKK4" s="319"/>
      <c r="IKL4" s="319"/>
      <c r="IKM4" s="319"/>
      <c r="IKN4" s="319"/>
      <c r="IKO4" s="319"/>
      <c r="IKP4" s="319"/>
      <c r="IKQ4" s="319"/>
      <c r="IKR4" s="319"/>
      <c r="IKS4" s="319"/>
      <c r="IKT4" s="319"/>
      <c r="IKU4" s="319"/>
      <c r="IKV4" s="319"/>
      <c r="IKW4" s="319"/>
      <c r="IKX4" s="319"/>
      <c r="IKY4" s="319"/>
      <c r="IKZ4" s="319"/>
      <c r="ILA4" s="319"/>
      <c r="ILB4" s="319"/>
      <c r="ILC4" s="319"/>
      <c r="ILD4" s="319"/>
      <c r="ILE4" s="319"/>
      <c r="ILF4" s="319"/>
      <c r="ILG4" s="319"/>
      <c r="ILH4" s="319"/>
      <c r="ILI4" s="319"/>
      <c r="ILJ4" s="319"/>
      <c r="ILK4" s="319"/>
      <c r="ILL4" s="319"/>
      <c r="ILM4" s="319"/>
      <c r="ILN4" s="319"/>
      <c r="ILO4" s="319"/>
      <c r="ILP4" s="319"/>
      <c r="ILQ4" s="319"/>
      <c r="ILR4" s="319"/>
      <c r="ILS4" s="319"/>
      <c r="ILT4" s="319"/>
      <c r="ILU4" s="319"/>
      <c r="ILV4" s="319"/>
      <c r="ILW4" s="319"/>
      <c r="ILX4" s="319"/>
      <c r="ILY4" s="319"/>
      <c r="ILZ4" s="319"/>
      <c r="IMA4" s="319"/>
      <c r="IMB4" s="319"/>
      <c r="IMC4" s="319"/>
      <c r="IMD4" s="319"/>
      <c r="IME4" s="319"/>
      <c r="IMF4" s="319"/>
      <c r="IMG4" s="319"/>
      <c r="IMH4" s="319"/>
      <c r="IMI4" s="319"/>
      <c r="IMJ4" s="319"/>
      <c r="IMK4" s="319"/>
      <c r="IML4" s="319"/>
      <c r="IMM4" s="319"/>
      <c r="IMN4" s="319"/>
      <c r="IMO4" s="319"/>
      <c r="IMP4" s="319"/>
      <c r="IMQ4" s="319"/>
      <c r="IMR4" s="319"/>
      <c r="IMS4" s="319"/>
      <c r="IMT4" s="319"/>
      <c r="IMU4" s="319"/>
      <c r="IMV4" s="319"/>
      <c r="IMW4" s="319"/>
      <c r="IMX4" s="319"/>
      <c r="IMY4" s="319"/>
      <c r="IMZ4" s="319"/>
      <c r="INA4" s="319"/>
      <c r="INB4" s="319"/>
      <c r="INC4" s="319"/>
      <c r="IND4" s="319"/>
      <c r="INE4" s="319"/>
      <c r="INF4" s="319"/>
      <c r="ING4" s="319"/>
      <c r="INH4" s="319"/>
      <c r="INI4" s="319"/>
      <c r="INJ4" s="319"/>
      <c r="INK4" s="319"/>
      <c r="INL4" s="319"/>
      <c r="INM4" s="319"/>
      <c r="INN4" s="319"/>
      <c r="INO4" s="319"/>
      <c r="INP4" s="319"/>
      <c r="INQ4" s="319"/>
      <c r="INR4" s="319"/>
      <c r="INS4" s="319"/>
      <c r="INT4" s="319"/>
      <c r="INU4" s="319"/>
      <c r="INV4" s="319"/>
      <c r="INW4" s="319"/>
      <c r="INX4" s="319"/>
      <c r="INY4" s="319"/>
      <c r="INZ4" s="319"/>
      <c r="IOA4" s="319"/>
      <c r="IOB4" s="319"/>
      <c r="IOC4" s="319"/>
      <c r="IOD4" s="319"/>
      <c r="IOE4" s="319"/>
      <c r="IOF4" s="319"/>
      <c r="IOG4" s="319"/>
      <c r="IOH4" s="319"/>
      <c r="IOI4" s="319"/>
      <c r="IOJ4" s="319"/>
      <c r="IOK4" s="319"/>
      <c r="IOL4" s="319"/>
      <c r="IOM4" s="319"/>
      <c r="ION4" s="319"/>
      <c r="IOO4" s="319"/>
      <c r="IOP4" s="319"/>
      <c r="IOQ4" s="319"/>
      <c r="IOR4" s="319"/>
      <c r="IOS4" s="319"/>
      <c r="IOT4" s="319"/>
      <c r="IOU4" s="319"/>
      <c r="IOV4" s="319"/>
      <c r="IOW4" s="319"/>
      <c r="IOX4" s="319"/>
      <c r="IOY4" s="319"/>
      <c r="IOZ4" s="319"/>
      <c r="IPA4" s="319"/>
      <c r="IPB4" s="319"/>
      <c r="IPC4" s="319"/>
      <c r="IPD4" s="319"/>
      <c r="IPE4" s="319"/>
      <c r="IPF4" s="319"/>
      <c r="IPG4" s="319"/>
      <c r="IPH4" s="319"/>
      <c r="IPI4" s="319"/>
      <c r="IPJ4" s="319"/>
      <c r="IPK4" s="319"/>
      <c r="IPL4" s="319"/>
      <c r="IPM4" s="319"/>
      <c r="IPN4" s="319"/>
      <c r="IPO4" s="319"/>
      <c r="IPP4" s="319"/>
      <c r="IPQ4" s="319"/>
      <c r="IPR4" s="319"/>
      <c r="IPS4" s="319"/>
      <c r="IPT4" s="319"/>
      <c r="IPU4" s="319"/>
      <c r="IPV4" s="319"/>
      <c r="IPW4" s="319"/>
      <c r="IPX4" s="319"/>
      <c r="IPY4" s="319"/>
      <c r="IPZ4" s="319"/>
      <c r="IQA4" s="319"/>
      <c r="IQB4" s="319"/>
      <c r="IQC4" s="319"/>
      <c r="IQD4" s="319"/>
      <c r="IQE4" s="319"/>
      <c r="IQF4" s="319"/>
      <c r="IQG4" s="319"/>
      <c r="IQH4" s="319"/>
      <c r="IQI4" s="319"/>
      <c r="IQJ4" s="319"/>
      <c r="IQK4" s="319"/>
      <c r="IQL4" s="319"/>
      <c r="IQM4" s="319"/>
      <c r="IQN4" s="319"/>
      <c r="IQO4" s="319"/>
      <c r="IQP4" s="319"/>
      <c r="IQQ4" s="319"/>
      <c r="IQR4" s="319"/>
      <c r="IQS4" s="319"/>
      <c r="IQT4" s="319"/>
      <c r="IQU4" s="319"/>
      <c r="IQV4" s="319"/>
      <c r="IQW4" s="319"/>
      <c r="IQX4" s="319"/>
      <c r="IQY4" s="319"/>
      <c r="IQZ4" s="319"/>
      <c r="IRA4" s="319"/>
      <c r="IRB4" s="319"/>
      <c r="IRC4" s="319"/>
      <c r="IRD4" s="319"/>
      <c r="IRE4" s="319"/>
      <c r="IRF4" s="319"/>
      <c r="IRG4" s="319"/>
      <c r="IRH4" s="319"/>
      <c r="IRI4" s="319"/>
      <c r="IRJ4" s="319"/>
      <c r="IRK4" s="319"/>
      <c r="IRL4" s="319"/>
      <c r="IRM4" s="319"/>
      <c r="IRN4" s="319"/>
      <c r="IRO4" s="319"/>
      <c r="IRP4" s="319"/>
      <c r="IRQ4" s="319"/>
      <c r="IRR4" s="319"/>
      <c r="IRS4" s="319"/>
      <c r="IRT4" s="319"/>
      <c r="IRU4" s="319"/>
      <c r="IRV4" s="319"/>
      <c r="IRW4" s="319"/>
      <c r="IRX4" s="319"/>
      <c r="IRY4" s="319"/>
      <c r="IRZ4" s="319"/>
      <c r="ISA4" s="319"/>
      <c r="ISB4" s="319"/>
      <c r="ISC4" s="319"/>
      <c r="ISD4" s="319"/>
      <c r="ISE4" s="319"/>
      <c r="ISF4" s="319"/>
      <c r="ISG4" s="319"/>
      <c r="ISH4" s="319"/>
      <c r="ISI4" s="319"/>
      <c r="ISJ4" s="319"/>
      <c r="ISK4" s="319"/>
      <c r="ISL4" s="319"/>
      <c r="ISM4" s="319"/>
      <c r="ISN4" s="319"/>
      <c r="ISO4" s="319"/>
      <c r="ISP4" s="319"/>
      <c r="ISQ4" s="319"/>
      <c r="ISR4" s="319"/>
      <c r="ISS4" s="319"/>
      <c r="IST4" s="319"/>
      <c r="ISU4" s="319"/>
      <c r="ISV4" s="319"/>
      <c r="ISW4" s="319"/>
      <c r="ISX4" s="319"/>
      <c r="ISY4" s="319"/>
      <c r="ISZ4" s="319"/>
      <c r="ITA4" s="319"/>
      <c r="ITB4" s="319"/>
      <c r="ITC4" s="319"/>
      <c r="ITD4" s="319"/>
      <c r="ITE4" s="319"/>
      <c r="ITF4" s="319"/>
      <c r="ITG4" s="319"/>
      <c r="ITH4" s="319"/>
      <c r="ITI4" s="319"/>
      <c r="ITJ4" s="319"/>
      <c r="ITK4" s="319"/>
      <c r="ITL4" s="319"/>
      <c r="ITM4" s="319"/>
      <c r="ITN4" s="319"/>
      <c r="ITO4" s="319"/>
      <c r="ITP4" s="319"/>
      <c r="ITQ4" s="319"/>
      <c r="ITR4" s="319"/>
      <c r="ITS4" s="319"/>
      <c r="ITT4" s="319"/>
      <c r="ITU4" s="319"/>
      <c r="ITV4" s="319"/>
      <c r="ITW4" s="319"/>
      <c r="ITX4" s="319"/>
      <c r="ITY4" s="319"/>
      <c r="ITZ4" s="319"/>
      <c r="IUA4" s="319"/>
      <c r="IUB4" s="319"/>
      <c r="IUC4" s="319"/>
      <c r="IUD4" s="319"/>
      <c r="IUE4" s="319"/>
      <c r="IUF4" s="319"/>
      <c r="IUG4" s="319"/>
      <c r="IUH4" s="319"/>
      <c r="IUI4" s="319"/>
      <c r="IUJ4" s="319"/>
      <c r="IUK4" s="319"/>
      <c r="IUL4" s="319"/>
      <c r="IUM4" s="319"/>
      <c r="IUN4" s="319"/>
      <c r="IUO4" s="319"/>
      <c r="IUP4" s="319"/>
      <c r="IUQ4" s="319"/>
      <c r="IUR4" s="319"/>
      <c r="IUS4" s="319"/>
      <c r="IUT4" s="319"/>
      <c r="IUU4" s="319"/>
      <c r="IUV4" s="319"/>
      <c r="IUW4" s="319"/>
      <c r="IUX4" s="319"/>
      <c r="IUY4" s="319"/>
      <c r="IUZ4" s="319"/>
      <c r="IVA4" s="319"/>
      <c r="IVB4" s="319"/>
      <c r="IVC4" s="319"/>
      <c r="IVD4" s="319"/>
      <c r="IVE4" s="319"/>
      <c r="IVF4" s="319"/>
      <c r="IVG4" s="319"/>
      <c r="IVH4" s="319"/>
      <c r="IVI4" s="319"/>
      <c r="IVJ4" s="319"/>
      <c r="IVK4" s="319"/>
      <c r="IVL4" s="319"/>
      <c r="IVM4" s="319"/>
      <c r="IVN4" s="319"/>
      <c r="IVO4" s="319"/>
      <c r="IVP4" s="319"/>
      <c r="IVQ4" s="319"/>
      <c r="IVR4" s="319"/>
      <c r="IVS4" s="319"/>
      <c r="IVT4" s="319"/>
      <c r="IVU4" s="319"/>
      <c r="IVV4" s="319"/>
      <c r="IVW4" s="319"/>
      <c r="IVX4" s="319"/>
      <c r="IVY4" s="319"/>
      <c r="IVZ4" s="319"/>
      <c r="IWA4" s="319"/>
      <c r="IWB4" s="319"/>
      <c r="IWC4" s="319"/>
      <c r="IWD4" s="319"/>
      <c r="IWE4" s="319"/>
      <c r="IWF4" s="319"/>
      <c r="IWG4" s="319"/>
      <c r="IWH4" s="319"/>
      <c r="IWI4" s="319"/>
      <c r="IWJ4" s="319"/>
      <c r="IWK4" s="319"/>
      <c r="IWL4" s="319"/>
      <c r="IWM4" s="319"/>
      <c r="IWN4" s="319"/>
      <c r="IWO4" s="319"/>
      <c r="IWP4" s="319"/>
      <c r="IWQ4" s="319"/>
      <c r="IWR4" s="319"/>
      <c r="IWS4" s="319"/>
      <c r="IWT4" s="319"/>
      <c r="IWU4" s="319"/>
      <c r="IWV4" s="319"/>
      <c r="IWW4" s="319"/>
      <c r="IWX4" s="319"/>
      <c r="IWY4" s="319"/>
      <c r="IWZ4" s="319"/>
      <c r="IXA4" s="319"/>
      <c r="IXB4" s="319"/>
      <c r="IXC4" s="319"/>
      <c r="IXD4" s="319"/>
      <c r="IXE4" s="319"/>
      <c r="IXF4" s="319"/>
      <c r="IXG4" s="319"/>
      <c r="IXH4" s="319"/>
      <c r="IXI4" s="319"/>
      <c r="IXJ4" s="319"/>
      <c r="IXK4" s="319"/>
      <c r="IXL4" s="319"/>
      <c r="IXM4" s="319"/>
      <c r="IXN4" s="319"/>
      <c r="IXO4" s="319"/>
      <c r="IXP4" s="319"/>
      <c r="IXQ4" s="319"/>
      <c r="IXR4" s="319"/>
      <c r="IXS4" s="319"/>
      <c r="IXT4" s="319"/>
      <c r="IXU4" s="319"/>
      <c r="IXV4" s="319"/>
      <c r="IXW4" s="319"/>
      <c r="IXX4" s="319"/>
      <c r="IXY4" s="319"/>
      <c r="IXZ4" s="319"/>
      <c r="IYA4" s="319"/>
      <c r="IYB4" s="319"/>
      <c r="IYC4" s="319"/>
      <c r="IYD4" s="319"/>
      <c r="IYE4" s="319"/>
      <c r="IYF4" s="319"/>
      <c r="IYG4" s="319"/>
      <c r="IYH4" s="319"/>
      <c r="IYI4" s="319"/>
      <c r="IYJ4" s="319"/>
      <c r="IYK4" s="319"/>
      <c r="IYL4" s="319"/>
      <c r="IYM4" s="319"/>
      <c r="IYN4" s="319"/>
      <c r="IYO4" s="319"/>
      <c r="IYP4" s="319"/>
      <c r="IYQ4" s="319"/>
      <c r="IYR4" s="319"/>
      <c r="IYS4" s="319"/>
      <c r="IYT4" s="319"/>
      <c r="IYU4" s="319"/>
      <c r="IYV4" s="319"/>
      <c r="IYW4" s="319"/>
      <c r="IYX4" s="319"/>
      <c r="IYY4" s="319"/>
      <c r="IYZ4" s="319"/>
      <c r="IZA4" s="319"/>
      <c r="IZB4" s="319"/>
      <c r="IZC4" s="319"/>
      <c r="IZD4" s="319"/>
      <c r="IZE4" s="319"/>
      <c r="IZF4" s="319"/>
      <c r="IZG4" s="319"/>
      <c r="IZH4" s="319"/>
      <c r="IZI4" s="319"/>
      <c r="IZJ4" s="319"/>
      <c r="IZK4" s="319"/>
      <c r="IZL4" s="319"/>
      <c r="IZM4" s="319"/>
      <c r="IZN4" s="319"/>
      <c r="IZO4" s="319"/>
      <c r="IZP4" s="319"/>
      <c r="IZQ4" s="319"/>
      <c r="IZR4" s="319"/>
      <c r="IZS4" s="319"/>
      <c r="IZT4" s="319"/>
      <c r="IZU4" s="319"/>
      <c r="IZV4" s="319"/>
      <c r="IZW4" s="319"/>
      <c r="IZX4" s="319"/>
      <c r="IZY4" s="319"/>
      <c r="IZZ4" s="319"/>
      <c r="JAA4" s="319"/>
      <c r="JAB4" s="319"/>
      <c r="JAC4" s="319"/>
      <c r="JAD4" s="319"/>
      <c r="JAE4" s="319"/>
      <c r="JAF4" s="319"/>
      <c r="JAG4" s="319"/>
      <c r="JAH4" s="319"/>
      <c r="JAI4" s="319"/>
      <c r="JAJ4" s="319"/>
      <c r="JAK4" s="319"/>
      <c r="JAL4" s="319"/>
      <c r="JAM4" s="319"/>
      <c r="JAN4" s="319"/>
      <c r="JAO4" s="319"/>
      <c r="JAP4" s="319"/>
      <c r="JAQ4" s="319"/>
      <c r="JAR4" s="319"/>
      <c r="JAS4" s="319"/>
      <c r="JAT4" s="319"/>
      <c r="JAU4" s="319"/>
      <c r="JAV4" s="319"/>
      <c r="JAW4" s="319"/>
      <c r="JAX4" s="319"/>
      <c r="JAY4" s="319"/>
      <c r="JAZ4" s="319"/>
      <c r="JBA4" s="319"/>
      <c r="JBB4" s="319"/>
      <c r="JBC4" s="319"/>
      <c r="JBD4" s="319"/>
      <c r="JBE4" s="319"/>
      <c r="JBF4" s="319"/>
      <c r="JBG4" s="319"/>
      <c r="JBH4" s="319"/>
      <c r="JBI4" s="319"/>
      <c r="JBJ4" s="319"/>
      <c r="JBK4" s="319"/>
      <c r="JBL4" s="319"/>
      <c r="JBM4" s="319"/>
      <c r="JBN4" s="319"/>
      <c r="JBO4" s="319"/>
      <c r="JBP4" s="319"/>
      <c r="JBQ4" s="319"/>
      <c r="JBR4" s="319"/>
      <c r="JBS4" s="319"/>
      <c r="JBT4" s="319"/>
      <c r="JBU4" s="319"/>
      <c r="JBV4" s="319"/>
      <c r="JBW4" s="319"/>
      <c r="JBX4" s="319"/>
      <c r="JBY4" s="319"/>
      <c r="JBZ4" s="319"/>
      <c r="JCA4" s="319"/>
      <c r="JCB4" s="319"/>
      <c r="JCC4" s="319"/>
      <c r="JCD4" s="319"/>
      <c r="JCE4" s="319"/>
      <c r="JCF4" s="319"/>
      <c r="JCG4" s="319"/>
      <c r="JCH4" s="319"/>
      <c r="JCI4" s="319"/>
      <c r="JCJ4" s="319"/>
      <c r="JCK4" s="319"/>
      <c r="JCL4" s="319"/>
      <c r="JCM4" s="319"/>
      <c r="JCN4" s="319"/>
      <c r="JCO4" s="319"/>
      <c r="JCP4" s="319"/>
      <c r="JCQ4" s="319"/>
      <c r="JCR4" s="319"/>
      <c r="JCS4" s="319"/>
      <c r="JCT4" s="319"/>
      <c r="JCU4" s="319"/>
      <c r="JCV4" s="319"/>
      <c r="JCW4" s="319"/>
      <c r="JCX4" s="319"/>
      <c r="JCY4" s="319"/>
      <c r="JCZ4" s="319"/>
      <c r="JDA4" s="319"/>
      <c r="JDB4" s="319"/>
      <c r="JDC4" s="319"/>
      <c r="JDD4" s="319"/>
      <c r="JDE4" s="319"/>
      <c r="JDF4" s="319"/>
      <c r="JDG4" s="319"/>
      <c r="JDH4" s="319"/>
      <c r="JDI4" s="319"/>
      <c r="JDJ4" s="319"/>
      <c r="JDK4" s="319"/>
      <c r="JDL4" s="319"/>
      <c r="JDM4" s="319"/>
      <c r="JDN4" s="319"/>
      <c r="JDO4" s="319"/>
      <c r="JDP4" s="319"/>
      <c r="JDQ4" s="319"/>
      <c r="JDR4" s="319"/>
      <c r="JDS4" s="319"/>
      <c r="JDT4" s="319"/>
      <c r="JDU4" s="319"/>
      <c r="JDV4" s="319"/>
      <c r="JDW4" s="319"/>
      <c r="JDX4" s="319"/>
      <c r="JDY4" s="319"/>
      <c r="JDZ4" s="319"/>
      <c r="JEA4" s="319"/>
      <c r="JEB4" s="319"/>
      <c r="JEC4" s="319"/>
      <c r="JED4" s="319"/>
      <c r="JEE4" s="319"/>
      <c r="JEF4" s="319"/>
      <c r="JEG4" s="319"/>
      <c r="JEH4" s="319"/>
      <c r="JEI4" s="319"/>
      <c r="JEJ4" s="319"/>
      <c r="JEK4" s="319"/>
      <c r="JEL4" s="319"/>
      <c r="JEM4" s="319"/>
      <c r="JEN4" s="319"/>
      <c r="JEO4" s="319"/>
      <c r="JEP4" s="319"/>
      <c r="JEQ4" s="319"/>
      <c r="JER4" s="319"/>
      <c r="JES4" s="319"/>
      <c r="JET4" s="319"/>
      <c r="JEU4" s="319"/>
      <c r="JEV4" s="319"/>
      <c r="JEW4" s="319"/>
      <c r="JEX4" s="319"/>
      <c r="JEY4" s="319"/>
      <c r="JEZ4" s="319"/>
      <c r="JFA4" s="319"/>
      <c r="JFB4" s="319"/>
      <c r="JFC4" s="319"/>
      <c r="JFD4" s="319"/>
      <c r="JFE4" s="319"/>
      <c r="JFF4" s="319"/>
      <c r="JFG4" s="319"/>
      <c r="JFH4" s="319"/>
      <c r="JFI4" s="319"/>
      <c r="JFJ4" s="319"/>
      <c r="JFK4" s="319"/>
      <c r="JFL4" s="319"/>
      <c r="JFM4" s="319"/>
      <c r="JFN4" s="319"/>
      <c r="JFO4" s="319"/>
      <c r="JFP4" s="319"/>
      <c r="JFQ4" s="319"/>
      <c r="JFR4" s="319"/>
      <c r="JFS4" s="319"/>
      <c r="JFT4" s="319"/>
      <c r="JFU4" s="319"/>
      <c r="JFV4" s="319"/>
      <c r="JFW4" s="319"/>
      <c r="JFX4" s="319"/>
      <c r="JFY4" s="319"/>
      <c r="JFZ4" s="319"/>
      <c r="JGA4" s="319"/>
      <c r="JGB4" s="319"/>
      <c r="JGC4" s="319"/>
      <c r="JGD4" s="319"/>
      <c r="JGE4" s="319"/>
      <c r="JGF4" s="319"/>
      <c r="JGG4" s="319"/>
      <c r="JGH4" s="319"/>
      <c r="JGI4" s="319"/>
      <c r="JGJ4" s="319"/>
      <c r="JGK4" s="319"/>
      <c r="JGL4" s="319"/>
      <c r="JGM4" s="319"/>
      <c r="JGN4" s="319"/>
      <c r="JGO4" s="319"/>
      <c r="JGP4" s="319"/>
      <c r="JGQ4" s="319"/>
      <c r="JGR4" s="319"/>
      <c r="JGS4" s="319"/>
      <c r="JGT4" s="319"/>
      <c r="JGU4" s="319"/>
      <c r="JGV4" s="319"/>
      <c r="JGW4" s="319"/>
      <c r="JGX4" s="319"/>
      <c r="JGY4" s="319"/>
      <c r="JGZ4" s="319"/>
      <c r="JHA4" s="319"/>
      <c r="JHB4" s="319"/>
      <c r="JHC4" s="319"/>
      <c r="JHD4" s="319"/>
      <c r="JHE4" s="319"/>
      <c r="JHF4" s="319"/>
      <c r="JHG4" s="319"/>
      <c r="JHH4" s="319"/>
      <c r="JHI4" s="319"/>
      <c r="JHJ4" s="319"/>
      <c r="JHK4" s="319"/>
      <c r="JHL4" s="319"/>
      <c r="JHM4" s="319"/>
      <c r="JHN4" s="319"/>
      <c r="JHO4" s="319"/>
      <c r="JHP4" s="319"/>
      <c r="JHQ4" s="319"/>
      <c r="JHR4" s="319"/>
      <c r="JHS4" s="319"/>
      <c r="JHT4" s="319"/>
      <c r="JHU4" s="319"/>
      <c r="JHV4" s="319"/>
      <c r="JHW4" s="319"/>
      <c r="JHX4" s="319"/>
      <c r="JHY4" s="319"/>
      <c r="JHZ4" s="319"/>
      <c r="JIA4" s="319"/>
      <c r="JIB4" s="319"/>
      <c r="JIC4" s="319"/>
      <c r="JID4" s="319"/>
      <c r="JIE4" s="319"/>
      <c r="JIF4" s="319"/>
      <c r="JIG4" s="319"/>
      <c r="JIH4" s="319"/>
      <c r="JII4" s="319"/>
      <c r="JIJ4" s="319"/>
      <c r="JIK4" s="319"/>
      <c r="JIL4" s="319"/>
      <c r="JIM4" s="319"/>
      <c r="JIN4" s="319"/>
      <c r="JIO4" s="319"/>
      <c r="JIP4" s="319"/>
      <c r="JIQ4" s="319"/>
      <c r="JIR4" s="319"/>
      <c r="JIS4" s="319"/>
      <c r="JIT4" s="319"/>
      <c r="JIU4" s="319"/>
      <c r="JIV4" s="319"/>
      <c r="JIW4" s="319"/>
      <c r="JIX4" s="319"/>
      <c r="JIY4" s="319"/>
      <c r="JIZ4" s="319"/>
      <c r="JJA4" s="319"/>
      <c r="JJB4" s="319"/>
      <c r="JJC4" s="319"/>
      <c r="JJD4" s="319"/>
      <c r="JJE4" s="319"/>
      <c r="JJF4" s="319"/>
      <c r="JJG4" s="319"/>
      <c r="JJH4" s="319"/>
      <c r="JJI4" s="319"/>
      <c r="JJJ4" s="319"/>
      <c r="JJK4" s="319"/>
      <c r="JJL4" s="319"/>
      <c r="JJM4" s="319"/>
      <c r="JJN4" s="319"/>
      <c r="JJO4" s="319"/>
      <c r="JJP4" s="319"/>
      <c r="JJQ4" s="319"/>
      <c r="JJR4" s="319"/>
      <c r="JJS4" s="319"/>
      <c r="JJT4" s="319"/>
      <c r="JJU4" s="319"/>
      <c r="JJV4" s="319"/>
      <c r="JJW4" s="319"/>
      <c r="JJX4" s="319"/>
      <c r="JJY4" s="319"/>
      <c r="JJZ4" s="319"/>
      <c r="JKA4" s="319"/>
      <c r="JKB4" s="319"/>
      <c r="JKC4" s="319"/>
      <c r="JKD4" s="319"/>
      <c r="JKE4" s="319"/>
      <c r="JKF4" s="319"/>
      <c r="JKG4" s="319"/>
      <c r="JKH4" s="319"/>
      <c r="JKI4" s="319"/>
      <c r="JKJ4" s="319"/>
      <c r="JKK4" s="319"/>
      <c r="JKL4" s="319"/>
      <c r="JKM4" s="319"/>
      <c r="JKN4" s="319"/>
      <c r="JKO4" s="319"/>
      <c r="JKP4" s="319"/>
      <c r="JKQ4" s="319"/>
      <c r="JKR4" s="319"/>
      <c r="JKS4" s="319"/>
      <c r="JKT4" s="319"/>
      <c r="JKU4" s="319"/>
      <c r="JKV4" s="319"/>
      <c r="JKW4" s="319"/>
      <c r="JKX4" s="319"/>
      <c r="JKY4" s="319"/>
      <c r="JKZ4" s="319"/>
      <c r="JLA4" s="319"/>
      <c r="JLB4" s="319"/>
      <c r="JLC4" s="319"/>
      <c r="JLD4" s="319"/>
      <c r="JLE4" s="319"/>
      <c r="JLF4" s="319"/>
      <c r="JLG4" s="319"/>
      <c r="JLH4" s="319"/>
      <c r="JLI4" s="319"/>
      <c r="JLJ4" s="319"/>
      <c r="JLK4" s="319"/>
      <c r="JLL4" s="319"/>
      <c r="JLM4" s="319"/>
      <c r="JLN4" s="319"/>
      <c r="JLO4" s="319"/>
      <c r="JLP4" s="319"/>
      <c r="JLQ4" s="319"/>
      <c r="JLR4" s="319"/>
      <c r="JLS4" s="319"/>
      <c r="JLT4" s="319"/>
      <c r="JLU4" s="319"/>
      <c r="JLV4" s="319"/>
      <c r="JLW4" s="319"/>
      <c r="JLX4" s="319"/>
      <c r="JLY4" s="319"/>
      <c r="JLZ4" s="319"/>
      <c r="JMA4" s="319"/>
      <c r="JMB4" s="319"/>
      <c r="JMC4" s="319"/>
      <c r="JMD4" s="319"/>
      <c r="JME4" s="319"/>
      <c r="JMF4" s="319"/>
      <c r="JMG4" s="319"/>
      <c r="JMH4" s="319"/>
      <c r="JMI4" s="319"/>
      <c r="JMJ4" s="319"/>
      <c r="JMK4" s="319"/>
      <c r="JML4" s="319"/>
      <c r="JMM4" s="319"/>
      <c r="JMN4" s="319"/>
      <c r="JMO4" s="319"/>
      <c r="JMP4" s="319"/>
      <c r="JMQ4" s="319"/>
      <c r="JMR4" s="319"/>
      <c r="JMS4" s="319"/>
      <c r="JMT4" s="319"/>
      <c r="JMU4" s="319"/>
      <c r="JMV4" s="319"/>
      <c r="JMW4" s="319"/>
      <c r="JMX4" s="319"/>
      <c r="JMY4" s="319"/>
      <c r="JMZ4" s="319"/>
      <c r="JNA4" s="319"/>
      <c r="JNB4" s="319"/>
      <c r="JNC4" s="319"/>
      <c r="JND4" s="319"/>
      <c r="JNE4" s="319"/>
      <c r="JNF4" s="319"/>
      <c r="JNG4" s="319"/>
      <c r="JNH4" s="319"/>
      <c r="JNI4" s="319"/>
      <c r="JNJ4" s="319"/>
      <c r="JNK4" s="319"/>
      <c r="JNL4" s="319"/>
      <c r="JNM4" s="319"/>
      <c r="JNN4" s="319"/>
      <c r="JNO4" s="319"/>
      <c r="JNP4" s="319"/>
      <c r="JNQ4" s="319"/>
      <c r="JNR4" s="319"/>
      <c r="JNS4" s="319"/>
      <c r="JNT4" s="319"/>
      <c r="JNU4" s="319"/>
      <c r="JNV4" s="319"/>
      <c r="JNW4" s="319"/>
      <c r="JNX4" s="319"/>
      <c r="JNY4" s="319"/>
      <c r="JNZ4" s="319"/>
      <c r="JOA4" s="319"/>
      <c r="JOB4" s="319"/>
      <c r="JOC4" s="319"/>
      <c r="JOD4" s="319"/>
      <c r="JOE4" s="319"/>
      <c r="JOF4" s="319"/>
      <c r="JOG4" s="319"/>
      <c r="JOH4" s="319"/>
      <c r="JOI4" s="319"/>
      <c r="JOJ4" s="319"/>
      <c r="JOK4" s="319"/>
      <c r="JOL4" s="319"/>
      <c r="JOM4" s="319"/>
      <c r="JON4" s="319"/>
      <c r="JOO4" s="319"/>
      <c r="JOP4" s="319"/>
      <c r="JOQ4" s="319"/>
      <c r="JOR4" s="319"/>
      <c r="JOS4" s="319"/>
      <c r="JOT4" s="319"/>
      <c r="JOU4" s="319"/>
      <c r="JOV4" s="319"/>
      <c r="JOW4" s="319"/>
      <c r="JOX4" s="319"/>
      <c r="JOY4" s="319"/>
      <c r="JOZ4" s="319"/>
      <c r="JPA4" s="319"/>
      <c r="JPB4" s="319"/>
      <c r="JPC4" s="319"/>
      <c r="JPD4" s="319"/>
      <c r="JPE4" s="319"/>
      <c r="JPF4" s="319"/>
      <c r="JPG4" s="319"/>
      <c r="JPH4" s="319"/>
      <c r="JPI4" s="319"/>
      <c r="JPJ4" s="319"/>
      <c r="JPK4" s="319"/>
      <c r="JPL4" s="319"/>
      <c r="JPM4" s="319"/>
      <c r="JPN4" s="319"/>
      <c r="JPO4" s="319"/>
      <c r="JPP4" s="319"/>
      <c r="JPQ4" s="319"/>
      <c r="JPR4" s="319"/>
      <c r="JPS4" s="319"/>
      <c r="JPT4" s="319"/>
      <c r="JPU4" s="319"/>
      <c r="JPV4" s="319"/>
      <c r="JPW4" s="319"/>
      <c r="JPX4" s="319"/>
      <c r="JPY4" s="319"/>
      <c r="JPZ4" s="319"/>
      <c r="JQA4" s="319"/>
      <c r="JQB4" s="319"/>
      <c r="JQC4" s="319"/>
      <c r="JQD4" s="319"/>
      <c r="JQE4" s="319"/>
      <c r="JQF4" s="319"/>
      <c r="JQG4" s="319"/>
      <c r="JQH4" s="319"/>
      <c r="JQI4" s="319"/>
      <c r="JQJ4" s="319"/>
      <c r="JQK4" s="319"/>
      <c r="JQL4" s="319"/>
      <c r="JQM4" s="319"/>
      <c r="JQN4" s="319"/>
      <c r="JQO4" s="319"/>
      <c r="JQP4" s="319"/>
      <c r="JQQ4" s="319"/>
      <c r="JQR4" s="319"/>
      <c r="JQS4" s="319"/>
      <c r="JQT4" s="319"/>
      <c r="JQU4" s="319"/>
      <c r="JQV4" s="319"/>
      <c r="JQW4" s="319"/>
      <c r="JQX4" s="319"/>
      <c r="JQY4" s="319"/>
      <c r="JQZ4" s="319"/>
      <c r="JRA4" s="319"/>
      <c r="JRB4" s="319"/>
      <c r="JRC4" s="319"/>
      <c r="JRD4" s="319"/>
      <c r="JRE4" s="319"/>
      <c r="JRF4" s="319"/>
      <c r="JRG4" s="319"/>
      <c r="JRH4" s="319"/>
      <c r="JRI4" s="319"/>
      <c r="JRJ4" s="319"/>
      <c r="JRK4" s="319"/>
      <c r="JRL4" s="319"/>
      <c r="JRM4" s="319"/>
      <c r="JRN4" s="319"/>
      <c r="JRO4" s="319"/>
      <c r="JRP4" s="319"/>
      <c r="JRQ4" s="319"/>
      <c r="JRR4" s="319"/>
      <c r="JRS4" s="319"/>
      <c r="JRT4" s="319"/>
      <c r="JRU4" s="319"/>
      <c r="JRV4" s="319"/>
      <c r="JRW4" s="319"/>
      <c r="JRX4" s="319"/>
      <c r="JRY4" s="319"/>
      <c r="JRZ4" s="319"/>
      <c r="JSA4" s="319"/>
      <c r="JSB4" s="319"/>
      <c r="JSC4" s="319"/>
      <c r="JSD4" s="319"/>
      <c r="JSE4" s="319"/>
      <c r="JSF4" s="319"/>
      <c r="JSG4" s="319"/>
      <c r="JSH4" s="319"/>
      <c r="JSI4" s="319"/>
      <c r="JSJ4" s="319"/>
      <c r="JSK4" s="319"/>
      <c r="JSL4" s="319"/>
      <c r="JSM4" s="319"/>
      <c r="JSN4" s="319"/>
      <c r="JSO4" s="319"/>
      <c r="JSP4" s="319"/>
      <c r="JSQ4" s="319"/>
      <c r="JSR4" s="319"/>
      <c r="JSS4" s="319"/>
      <c r="JST4" s="319"/>
      <c r="JSU4" s="319"/>
      <c r="JSV4" s="319"/>
      <c r="JSW4" s="319"/>
      <c r="JSX4" s="319"/>
      <c r="JSY4" s="319"/>
      <c r="JSZ4" s="319"/>
      <c r="JTA4" s="319"/>
      <c r="JTB4" s="319"/>
      <c r="JTC4" s="319"/>
      <c r="JTD4" s="319"/>
      <c r="JTE4" s="319"/>
      <c r="JTF4" s="319"/>
      <c r="JTG4" s="319"/>
      <c r="JTH4" s="319"/>
      <c r="JTI4" s="319"/>
      <c r="JTJ4" s="319"/>
      <c r="JTK4" s="319"/>
      <c r="JTL4" s="319"/>
      <c r="JTM4" s="319"/>
      <c r="JTN4" s="319"/>
      <c r="JTO4" s="319"/>
      <c r="JTP4" s="319"/>
      <c r="JTQ4" s="319"/>
      <c r="JTR4" s="319"/>
      <c r="JTS4" s="319"/>
      <c r="JTT4" s="319"/>
      <c r="JTU4" s="319"/>
      <c r="JTV4" s="319"/>
      <c r="JTW4" s="319"/>
      <c r="JTX4" s="319"/>
      <c r="JTY4" s="319"/>
      <c r="JTZ4" s="319"/>
      <c r="JUA4" s="319"/>
      <c r="JUB4" s="319"/>
      <c r="JUC4" s="319"/>
      <c r="JUD4" s="319"/>
      <c r="JUE4" s="319"/>
      <c r="JUF4" s="319"/>
      <c r="JUG4" s="319"/>
      <c r="JUH4" s="319"/>
      <c r="JUI4" s="319"/>
      <c r="JUJ4" s="319"/>
      <c r="JUK4" s="319"/>
      <c r="JUL4" s="319"/>
      <c r="JUM4" s="319"/>
      <c r="JUN4" s="319"/>
      <c r="JUO4" s="319"/>
      <c r="JUP4" s="319"/>
      <c r="JUQ4" s="319"/>
      <c r="JUR4" s="319"/>
      <c r="JUS4" s="319"/>
      <c r="JUT4" s="319"/>
      <c r="JUU4" s="319"/>
      <c r="JUV4" s="319"/>
      <c r="JUW4" s="319"/>
      <c r="JUX4" s="319"/>
      <c r="JUY4" s="319"/>
      <c r="JUZ4" s="319"/>
      <c r="JVA4" s="319"/>
      <c r="JVB4" s="319"/>
      <c r="JVC4" s="319"/>
      <c r="JVD4" s="319"/>
      <c r="JVE4" s="319"/>
      <c r="JVF4" s="319"/>
      <c r="JVG4" s="319"/>
      <c r="JVH4" s="319"/>
      <c r="JVI4" s="319"/>
      <c r="JVJ4" s="319"/>
      <c r="JVK4" s="319"/>
      <c r="JVL4" s="319"/>
      <c r="JVM4" s="319"/>
      <c r="JVN4" s="319"/>
      <c r="JVO4" s="319"/>
      <c r="JVP4" s="319"/>
      <c r="JVQ4" s="319"/>
      <c r="JVR4" s="319"/>
      <c r="JVS4" s="319"/>
      <c r="JVT4" s="319"/>
      <c r="JVU4" s="319"/>
      <c r="JVV4" s="319"/>
      <c r="JVW4" s="319"/>
      <c r="JVX4" s="319"/>
      <c r="JVY4" s="319"/>
      <c r="JVZ4" s="319"/>
      <c r="JWA4" s="319"/>
      <c r="JWB4" s="319"/>
      <c r="JWC4" s="319"/>
      <c r="JWD4" s="319"/>
      <c r="JWE4" s="319"/>
      <c r="JWF4" s="319"/>
      <c r="JWG4" s="319"/>
      <c r="JWH4" s="319"/>
      <c r="JWI4" s="319"/>
      <c r="JWJ4" s="319"/>
      <c r="JWK4" s="319"/>
      <c r="JWL4" s="319"/>
      <c r="JWM4" s="319"/>
      <c r="JWN4" s="319"/>
      <c r="JWO4" s="319"/>
      <c r="JWP4" s="319"/>
      <c r="JWQ4" s="319"/>
      <c r="JWR4" s="319"/>
      <c r="JWS4" s="319"/>
      <c r="JWT4" s="319"/>
      <c r="JWU4" s="319"/>
      <c r="JWV4" s="319"/>
      <c r="JWW4" s="319"/>
      <c r="JWX4" s="319"/>
      <c r="JWY4" s="319"/>
      <c r="JWZ4" s="319"/>
      <c r="JXA4" s="319"/>
      <c r="JXB4" s="319"/>
      <c r="JXC4" s="319"/>
      <c r="JXD4" s="319"/>
      <c r="JXE4" s="319"/>
      <c r="JXF4" s="319"/>
      <c r="JXG4" s="319"/>
      <c r="JXH4" s="319"/>
      <c r="JXI4" s="319"/>
      <c r="JXJ4" s="319"/>
      <c r="JXK4" s="319"/>
      <c r="JXL4" s="319"/>
      <c r="JXM4" s="319"/>
      <c r="JXN4" s="319"/>
      <c r="JXO4" s="319"/>
      <c r="JXP4" s="319"/>
      <c r="JXQ4" s="319"/>
      <c r="JXR4" s="319"/>
      <c r="JXS4" s="319"/>
      <c r="JXT4" s="319"/>
      <c r="JXU4" s="319"/>
      <c r="JXV4" s="319"/>
      <c r="JXW4" s="319"/>
      <c r="JXX4" s="319"/>
      <c r="JXY4" s="319"/>
      <c r="JXZ4" s="319"/>
      <c r="JYA4" s="319"/>
      <c r="JYB4" s="319"/>
      <c r="JYC4" s="319"/>
      <c r="JYD4" s="319"/>
      <c r="JYE4" s="319"/>
      <c r="JYF4" s="319"/>
      <c r="JYG4" s="319"/>
      <c r="JYH4" s="319"/>
      <c r="JYI4" s="319"/>
      <c r="JYJ4" s="319"/>
      <c r="JYK4" s="319"/>
      <c r="JYL4" s="319"/>
      <c r="JYM4" s="319"/>
      <c r="JYN4" s="319"/>
      <c r="JYO4" s="319"/>
      <c r="JYP4" s="319"/>
      <c r="JYQ4" s="319"/>
      <c r="JYR4" s="319"/>
      <c r="JYS4" s="319"/>
      <c r="JYT4" s="319"/>
      <c r="JYU4" s="319"/>
      <c r="JYV4" s="319"/>
      <c r="JYW4" s="319"/>
      <c r="JYX4" s="319"/>
      <c r="JYY4" s="319"/>
      <c r="JYZ4" s="319"/>
      <c r="JZA4" s="319"/>
      <c r="JZB4" s="319"/>
      <c r="JZC4" s="319"/>
      <c r="JZD4" s="319"/>
      <c r="JZE4" s="319"/>
      <c r="JZF4" s="319"/>
      <c r="JZG4" s="319"/>
      <c r="JZH4" s="319"/>
      <c r="JZI4" s="319"/>
      <c r="JZJ4" s="319"/>
      <c r="JZK4" s="319"/>
      <c r="JZL4" s="319"/>
      <c r="JZM4" s="319"/>
      <c r="JZN4" s="319"/>
      <c r="JZO4" s="319"/>
      <c r="JZP4" s="319"/>
      <c r="JZQ4" s="319"/>
      <c r="JZR4" s="319"/>
      <c r="JZS4" s="319"/>
      <c r="JZT4" s="319"/>
      <c r="JZU4" s="319"/>
      <c r="JZV4" s="319"/>
      <c r="JZW4" s="319"/>
      <c r="JZX4" s="319"/>
      <c r="JZY4" s="319"/>
      <c r="JZZ4" s="319"/>
      <c r="KAA4" s="319"/>
      <c r="KAB4" s="319"/>
      <c r="KAC4" s="319"/>
      <c r="KAD4" s="319"/>
      <c r="KAE4" s="319"/>
      <c r="KAF4" s="319"/>
      <c r="KAG4" s="319"/>
      <c r="KAH4" s="319"/>
      <c r="KAI4" s="319"/>
      <c r="KAJ4" s="319"/>
      <c r="KAK4" s="319"/>
      <c r="KAL4" s="319"/>
      <c r="KAM4" s="319"/>
      <c r="KAN4" s="319"/>
      <c r="KAO4" s="319"/>
      <c r="KAP4" s="319"/>
      <c r="KAQ4" s="319"/>
      <c r="KAR4" s="319"/>
      <c r="KAS4" s="319"/>
      <c r="KAT4" s="319"/>
      <c r="KAU4" s="319"/>
      <c r="KAV4" s="319"/>
      <c r="KAW4" s="319"/>
      <c r="KAX4" s="319"/>
      <c r="KAY4" s="319"/>
      <c r="KAZ4" s="319"/>
      <c r="KBA4" s="319"/>
      <c r="KBB4" s="319"/>
      <c r="KBC4" s="319"/>
      <c r="KBD4" s="319"/>
      <c r="KBE4" s="319"/>
      <c r="KBF4" s="319"/>
      <c r="KBG4" s="319"/>
      <c r="KBH4" s="319"/>
      <c r="KBI4" s="319"/>
      <c r="KBJ4" s="319"/>
      <c r="KBK4" s="319"/>
      <c r="KBL4" s="319"/>
      <c r="KBM4" s="319"/>
      <c r="KBN4" s="319"/>
      <c r="KBO4" s="319"/>
      <c r="KBP4" s="319"/>
      <c r="KBQ4" s="319"/>
      <c r="KBR4" s="319"/>
      <c r="KBS4" s="319"/>
      <c r="KBT4" s="319"/>
      <c r="KBU4" s="319"/>
      <c r="KBV4" s="319"/>
      <c r="KBW4" s="319"/>
      <c r="KBX4" s="319"/>
      <c r="KBY4" s="319"/>
      <c r="KBZ4" s="319"/>
      <c r="KCA4" s="319"/>
      <c r="KCB4" s="319"/>
      <c r="KCC4" s="319"/>
      <c r="KCD4" s="319"/>
      <c r="KCE4" s="319"/>
      <c r="KCF4" s="319"/>
      <c r="KCG4" s="319"/>
      <c r="KCH4" s="319"/>
      <c r="KCI4" s="319"/>
      <c r="KCJ4" s="319"/>
      <c r="KCK4" s="319"/>
      <c r="KCL4" s="319"/>
      <c r="KCM4" s="319"/>
      <c r="KCN4" s="319"/>
      <c r="KCO4" s="319"/>
      <c r="KCP4" s="319"/>
      <c r="KCQ4" s="319"/>
      <c r="KCR4" s="319"/>
      <c r="KCS4" s="319"/>
      <c r="KCT4" s="319"/>
      <c r="KCU4" s="319"/>
      <c r="KCV4" s="319"/>
      <c r="KCW4" s="319"/>
      <c r="KCX4" s="319"/>
      <c r="KCY4" s="319"/>
      <c r="KCZ4" s="319"/>
      <c r="KDA4" s="319"/>
      <c r="KDB4" s="319"/>
      <c r="KDC4" s="319"/>
      <c r="KDD4" s="319"/>
      <c r="KDE4" s="319"/>
      <c r="KDF4" s="319"/>
      <c r="KDG4" s="319"/>
      <c r="KDH4" s="319"/>
      <c r="KDI4" s="319"/>
      <c r="KDJ4" s="319"/>
      <c r="KDK4" s="319"/>
      <c r="KDL4" s="319"/>
      <c r="KDM4" s="319"/>
      <c r="KDN4" s="319"/>
      <c r="KDO4" s="319"/>
      <c r="KDP4" s="319"/>
      <c r="KDQ4" s="319"/>
      <c r="KDR4" s="319"/>
      <c r="KDS4" s="319"/>
      <c r="KDT4" s="319"/>
      <c r="KDU4" s="319"/>
      <c r="KDV4" s="319"/>
      <c r="KDW4" s="319"/>
      <c r="KDX4" s="319"/>
      <c r="KDY4" s="319"/>
      <c r="KDZ4" s="319"/>
      <c r="KEA4" s="319"/>
      <c r="KEB4" s="319"/>
      <c r="KEC4" s="319"/>
      <c r="KED4" s="319"/>
      <c r="KEE4" s="319"/>
      <c r="KEF4" s="319"/>
      <c r="KEG4" s="319"/>
      <c r="KEH4" s="319"/>
      <c r="KEI4" s="319"/>
      <c r="KEJ4" s="319"/>
      <c r="KEK4" s="319"/>
      <c r="KEL4" s="319"/>
      <c r="KEM4" s="319"/>
      <c r="KEN4" s="319"/>
      <c r="KEO4" s="319"/>
      <c r="KEP4" s="319"/>
      <c r="KEQ4" s="319"/>
      <c r="KER4" s="319"/>
      <c r="KES4" s="319"/>
      <c r="KET4" s="319"/>
      <c r="KEU4" s="319"/>
      <c r="KEV4" s="319"/>
      <c r="KEW4" s="319"/>
      <c r="KEX4" s="319"/>
      <c r="KEY4" s="319"/>
      <c r="KEZ4" s="319"/>
      <c r="KFA4" s="319"/>
      <c r="KFB4" s="319"/>
      <c r="KFC4" s="319"/>
      <c r="KFD4" s="319"/>
      <c r="KFE4" s="319"/>
      <c r="KFF4" s="319"/>
      <c r="KFG4" s="319"/>
      <c r="KFH4" s="319"/>
      <c r="KFI4" s="319"/>
      <c r="KFJ4" s="319"/>
      <c r="KFK4" s="319"/>
      <c r="KFL4" s="319"/>
      <c r="KFM4" s="319"/>
      <c r="KFN4" s="319"/>
      <c r="KFO4" s="319"/>
      <c r="KFP4" s="319"/>
      <c r="KFQ4" s="319"/>
      <c r="KFR4" s="319"/>
      <c r="KFS4" s="319"/>
      <c r="KFT4" s="319"/>
      <c r="KFU4" s="319"/>
      <c r="KFV4" s="319"/>
      <c r="KFW4" s="319"/>
      <c r="KFX4" s="319"/>
      <c r="KFY4" s="319"/>
      <c r="KFZ4" s="319"/>
      <c r="KGA4" s="319"/>
      <c r="KGB4" s="319"/>
      <c r="KGC4" s="319"/>
      <c r="KGD4" s="319"/>
      <c r="KGE4" s="319"/>
      <c r="KGF4" s="319"/>
      <c r="KGG4" s="319"/>
      <c r="KGH4" s="319"/>
      <c r="KGI4" s="319"/>
      <c r="KGJ4" s="319"/>
      <c r="KGK4" s="319"/>
      <c r="KGL4" s="319"/>
      <c r="KGM4" s="319"/>
      <c r="KGN4" s="319"/>
      <c r="KGO4" s="319"/>
      <c r="KGP4" s="319"/>
      <c r="KGQ4" s="319"/>
      <c r="KGR4" s="319"/>
      <c r="KGS4" s="319"/>
      <c r="KGT4" s="319"/>
      <c r="KGU4" s="319"/>
      <c r="KGV4" s="319"/>
      <c r="KGW4" s="319"/>
      <c r="KGX4" s="319"/>
      <c r="KGY4" s="319"/>
      <c r="KGZ4" s="319"/>
      <c r="KHA4" s="319"/>
      <c r="KHB4" s="319"/>
      <c r="KHC4" s="319"/>
      <c r="KHD4" s="319"/>
      <c r="KHE4" s="319"/>
      <c r="KHF4" s="319"/>
      <c r="KHG4" s="319"/>
      <c r="KHH4" s="319"/>
      <c r="KHI4" s="319"/>
      <c r="KHJ4" s="319"/>
      <c r="KHK4" s="319"/>
      <c r="KHL4" s="319"/>
      <c r="KHM4" s="319"/>
      <c r="KHN4" s="319"/>
      <c r="KHO4" s="319"/>
      <c r="KHP4" s="319"/>
      <c r="KHQ4" s="319"/>
      <c r="KHR4" s="319"/>
      <c r="KHS4" s="319"/>
      <c r="KHT4" s="319"/>
      <c r="KHU4" s="319"/>
      <c r="KHV4" s="319"/>
      <c r="KHW4" s="319"/>
      <c r="KHX4" s="319"/>
      <c r="KHY4" s="319"/>
      <c r="KHZ4" s="319"/>
      <c r="KIA4" s="319"/>
      <c r="KIB4" s="319"/>
      <c r="KIC4" s="319"/>
      <c r="KID4" s="319"/>
      <c r="KIE4" s="319"/>
      <c r="KIF4" s="319"/>
      <c r="KIG4" s="319"/>
      <c r="KIH4" s="319"/>
      <c r="KII4" s="319"/>
      <c r="KIJ4" s="319"/>
      <c r="KIK4" s="319"/>
      <c r="KIL4" s="319"/>
      <c r="KIM4" s="319"/>
      <c r="KIN4" s="319"/>
      <c r="KIO4" s="319"/>
      <c r="KIP4" s="319"/>
      <c r="KIQ4" s="319"/>
      <c r="KIR4" s="319"/>
      <c r="KIS4" s="319"/>
      <c r="KIT4" s="319"/>
      <c r="KIU4" s="319"/>
      <c r="KIV4" s="319"/>
      <c r="KIW4" s="319"/>
      <c r="KIX4" s="319"/>
      <c r="KIY4" s="319"/>
      <c r="KIZ4" s="319"/>
      <c r="KJA4" s="319"/>
      <c r="KJB4" s="319"/>
      <c r="KJC4" s="319"/>
      <c r="KJD4" s="319"/>
      <c r="KJE4" s="319"/>
      <c r="KJF4" s="319"/>
      <c r="KJG4" s="319"/>
      <c r="KJH4" s="319"/>
      <c r="KJI4" s="319"/>
      <c r="KJJ4" s="319"/>
      <c r="KJK4" s="319"/>
      <c r="KJL4" s="319"/>
      <c r="KJM4" s="319"/>
      <c r="KJN4" s="319"/>
      <c r="KJO4" s="319"/>
      <c r="KJP4" s="319"/>
      <c r="KJQ4" s="319"/>
      <c r="KJR4" s="319"/>
      <c r="KJS4" s="319"/>
      <c r="KJT4" s="319"/>
      <c r="KJU4" s="319"/>
      <c r="KJV4" s="319"/>
      <c r="KJW4" s="319"/>
      <c r="KJX4" s="319"/>
      <c r="KJY4" s="319"/>
      <c r="KJZ4" s="319"/>
      <c r="KKA4" s="319"/>
      <c r="KKB4" s="319"/>
      <c r="KKC4" s="319"/>
      <c r="KKD4" s="319"/>
      <c r="KKE4" s="319"/>
      <c r="KKF4" s="319"/>
      <c r="KKG4" s="319"/>
      <c r="KKH4" s="319"/>
      <c r="KKI4" s="319"/>
      <c r="KKJ4" s="319"/>
      <c r="KKK4" s="319"/>
      <c r="KKL4" s="319"/>
      <c r="KKM4" s="319"/>
      <c r="KKN4" s="319"/>
      <c r="KKO4" s="319"/>
      <c r="KKP4" s="319"/>
      <c r="KKQ4" s="319"/>
      <c r="KKR4" s="319"/>
      <c r="KKS4" s="319"/>
      <c r="KKT4" s="319"/>
      <c r="KKU4" s="319"/>
      <c r="KKV4" s="319"/>
      <c r="KKW4" s="319"/>
      <c r="KKX4" s="319"/>
      <c r="KKY4" s="319"/>
      <c r="KKZ4" s="319"/>
      <c r="KLA4" s="319"/>
      <c r="KLB4" s="319"/>
      <c r="KLC4" s="319"/>
      <c r="KLD4" s="319"/>
      <c r="KLE4" s="319"/>
      <c r="KLF4" s="319"/>
      <c r="KLG4" s="319"/>
      <c r="KLH4" s="319"/>
      <c r="KLI4" s="319"/>
      <c r="KLJ4" s="319"/>
      <c r="KLK4" s="319"/>
      <c r="KLL4" s="319"/>
      <c r="KLM4" s="319"/>
      <c r="KLN4" s="319"/>
      <c r="KLO4" s="319"/>
      <c r="KLP4" s="319"/>
      <c r="KLQ4" s="319"/>
      <c r="KLR4" s="319"/>
      <c r="KLS4" s="319"/>
      <c r="KLT4" s="319"/>
      <c r="KLU4" s="319"/>
      <c r="KLV4" s="319"/>
      <c r="KLW4" s="319"/>
      <c r="KLX4" s="319"/>
      <c r="KLY4" s="319"/>
      <c r="KLZ4" s="319"/>
      <c r="KMA4" s="319"/>
      <c r="KMB4" s="319"/>
      <c r="KMC4" s="319"/>
      <c r="KMD4" s="319"/>
      <c r="KME4" s="319"/>
      <c r="KMF4" s="319"/>
      <c r="KMG4" s="319"/>
      <c r="KMH4" s="319"/>
      <c r="KMI4" s="319"/>
      <c r="KMJ4" s="319"/>
      <c r="KMK4" s="319"/>
      <c r="KML4" s="319"/>
      <c r="KMM4" s="319"/>
      <c r="KMN4" s="319"/>
      <c r="KMO4" s="319"/>
      <c r="KMP4" s="319"/>
      <c r="KMQ4" s="319"/>
      <c r="KMR4" s="319"/>
      <c r="KMS4" s="319"/>
      <c r="KMT4" s="319"/>
      <c r="KMU4" s="319"/>
      <c r="KMV4" s="319"/>
      <c r="KMW4" s="319"/>
      <c r="KMX4" s="319"/>
      <c r="KMY4" s="319"/>
      <c r="KMZ4" s="319"/>
      <c r="KNA4" s="319"/>
      <c r="KNB4" s="319"/>
      <c r="KNC4" s="319"/>
      <c r="KND4" s="319"/>
      <c r="KNE4" s="319"/>
      <c r="KNF4" s="319"/>
      <c r="KNG4" s="319"/>
      <c r="KNH4" s="319"/>
      <c r="KNI4" s="319"/>
      <c r="KNJ4" s="319"/>
      <c r="KNK4" s="319"/>
      <c r="KNL4" s="319"/>
      <c r="KNM4" s="319"/>
      <c r="KNN4" s="319"/>
      <c r="KNO4" s="319"/>
      <c r="KNP4" s="319"/>
      <c r="KNQ4" s="319"/>
      <c r="KNR4" s="319"/>
      <c r="KNS4" s="319"/>
      <c r="KNT4" s="319"/>
      <c r="KNU4" s="319"/>
      <c r="KNV4" s="319"/>
      <c r="KNW4" s="319"/>
      <c r="KNX4" s="319"/>
      <c r="KNY4" s="319"/>
      <c r="KNZ4" s="319"/>
      <c r="KOA4" s="319"/>
      <c r="KOB4" s="319"/>
      <c r="KOC4" s="319"/>
      <c r="KOD4" s="319"/>
      <c r="KOE4" s="319"/>
      <c r="KOF4" s="319"/>
      <c r="KOG4" s="319"/>
      <c r="KOH4" s="319"/>
      <c r="KOI4" s="319"/>
      <c r="KOJ4" s="319"/>
      <c r="KOK4" s="319"/>
      <c r="KOL4" s="319"/>
      <c r="KOM4" s="319"/>
      <c r="KON4" s="319"/>
      <c r="KOO4" s="319"/>
      <c r="KOP4" s="319"/>
      <c r="KOQ4" s="319"/>
      <c r="KOR4" s="319"/>
      <c r="KOS4" s="319"/>
      <c r="KOT4" s="319"/>
      <c r="KOU4" s="319"/>
      <c r="KOV4" s="319"/>
      <c r="KOW4" s="319"/>
      <c r="KOX4" s="319"/>
      <c r="KOY4" s="319"/>
      <c r="KOZ4" s="319"/>
      <c r="KPA4" s="319"/>
      <c r="KPB4" s="319"/>
      <c r="KPC4" s="319"/>
      <c r="KPD4" s="319"/>
      <c r="KPE4" s="319"/>
      <c r="KPF4" s="319"/>
      <c r="KPG4" s="319"/>
      <c r="KPH4" s="319"/>
      <c r="KPI4" s="319"/>
      <c r="KPJ4" s="319"/>
      <c r="KPK4" s="319"/>
      <c r="KPL4" s="319"/>
      <c r="KPM4" s="319"/>
      <c r="KPN4" s="319"/>
      <c r="KPO4" s="319"/>
      <c r="KPP4" s="319"/>
      <c r="KPQ4" s="319"/>
      <c r="KPR4" s="319"/>
      <c r="KPS4" s="319"/>
      <c r="KPT4" s="319"/>
      <c r="KPU4" s="319"/>
      <c r="KPV4" s="319"/>
      <c r="KPW4" s="319"/>
      <c r="KPX4" s="319"/>
      <c r="KPY4" s="319"/>
      <c r="KPZ4" s="319"/>
      <c r="KQA4" s="319"/>
      <c r="KQB4" s="319"/>
      <c r="KQC4" s="319"/>
      <c r="KQD4" s="319"/>
      <c r="KQE4" s="319"/>
      <c r="KQF4" s="319"/>
      <c r="KQG4" s="319"/>
      <c r="KQH4" s="319"/>
      <c r="KQI4" s="319"/>
      <c r="KQJ4" s="319"/>
      <c r="KQK4" s="319"/>
      <c r="KQL4" s="319"/>
      <c r="KQM4" s="319"/>
      <c r="KQN4" s="319"/>
      <c r="KQO4" s="319"/>
      <c r="KQP4" s="319"/>
      <c r="KQQ4" s="319"/>
      <c r="KQR4" s="319"/>
      <c r="KQS4" s="319"/>
      <c r="KQT4" s="319"/>
      <c r="KQU4" s="319"/>
      <c r="KQV4" s="319"/>
      <c r="KQW4" s="319"/>
      <c r="KQX4" s="319"/>
      <c r="KQY4" s="319"/>
      <c r="KQZ4" s="319"/>
      <c r="KRA4" s="319"/>
      <c r="KRB4" s="319"/>
      <c r="KRC4" s="319"/>
      <c r="KRD4" s="319"/>
      <c r="KRE4" s="319"/>
      <c r="KRF4" s="319"/>
      <c r="KRG4" s="319"/>
      <c r="KRH4" s="319"/>
      <c r="KRI4" s="319"/>
      <c r="KRJ4" s="319"/>
      <c r="KRK4" s="319"/>
      <c r="KRL4" s="319"/>
      <c r="KRM4" s="319"/>
      <c r="KRN4" s="319"/>
      <c r="KRO4" s="319"/>
      <c r="KRP4" s="319"/>
      <c r="KRQ4" s="319"/>
      <c r="KRR4" s="319"/>
      <c r="KRS4" s="319"/>
      <c r="KRT4" s="319"/>
      <c r="KRU4" s="319"/>
      <c r="KRV4" s="319"/>
      <c r="KRW4" s="319"/>
      <c r="KRX4" s="319"/>
      <c r="KRY4" s="319"/>
      <c r="KRZ4" s="319"/>
      <c r="KSA4" s="319"/>
      <c r="KSB4" s="319"/>
      <c r="KSC4" s="319"/>
      <c r="KSD4" s="319"/>
      <c r="KSE4" s="319"/>
      <c r="KSF4" s="319"/>
      <c r="KSG4" s="319"/>
      <c r="KSH4" s="319"/>
      <c r="KSI4" s="319"/>
      <c r="KSJ4" s="319"/>
      <c r="KSK4" s="319"/>
      <c r="KSL4" s="319"/>
      <c r="KSM4" s="319"/>
      <c r="KSN4" s="319"/>
      <c r="KSO4" s="319"/>
      <c r="KSP4" s="319"/>
      <c r="KSQ4" s="319"/>
      <c r="KSR4" s="319"/>
      <c r="KSS4" s="319"/>
      <c r="KST4" s="319"/>
      <c r="KSU4" s="319"/>
      <c r="KSV4" s="319"/>
      <c r="KSW4" s="319"/>
      <c r="KSX4" s="319"/>
      <c r="KSY4" s="319"/>
      <c r="KSZ4" s="319"/>
      <c r="KTA4" s="319"/>
      <c r="KTB4" s="319"/>
      <c r="KTC4" s="319"/>
      <c r="KTD4" s="319"/>
      <c r="KTE4" s="319"/>
      <c r="KTF4" s="319"/>
      <c r="KTG4" s="319"/>
      <c r="KTH4" s="319"/>
      <c r="KTI4" s="319"/>
      <c r="KTJ4" s="319"/>
      <c r="KTK4" s="319"/>
      <c r="KTL4" s="319"/>
      <c r="KTM4" s="319"/>
      <c r="KTN4" s="319"/>
      <c r="KTO4" s="319"/>
      <c r="KTP4" s="319"/>
      <c r="KTQ4" s="319"/>
      <c r="KTR4" s="319"/>
      <c r="KTS4" s="319"/>
      <c r="KTT4" s="319"/>
      <c r="KTU4" s="319"/>
      <c r="KTV4" s="319"/>
      <c r="KTW4" s="319"/>
      <c r="KTX4" s="319"/>
      <c r="KTY4" s="319"/>
      <c r="KTZ4" s="319"/>
      <c r="KUA4" s="319"/>
      <c r="KUB4" s="319"/>
      <c r="KUC4" s="319"/>
      <c r="KUD4" s="319"/>
      <c r="KUE4" s="319"/>
      <c r="KUF4" s="319"/>
      <c r="KUG4" s="319"/>
      <c r="KUH4" s="319"/>
      <c r="KUI4" s="319"/>
      <c r="KUJ4" s="319"/>
      <c r="KUK4" s="319"/>
      <c r="KUL4" s="319"/>
      <c r="KUM4" s="319"/>
      <c r="KUN4" s="319"/>
      <c r="KUO4" s="319"/>
      <c r="KUP4" s="319"/>
      <c r="KUQ4" s="319"/>
      <c r="KUR4" s="319"/>
      <c r="KUS4" s="319"/>
      <c r="KUT4" s="319"/>
      <c r="KUU4" s="319"/>
      <c r="KUV4" s="319"/>
      <c r="KUW4" s="319"/>
      <c r="KUX4" s="319"/>
      <c r="KUY4" s="319"/>
      <c r="KUZ4" s="319"/>
      <c r="KVA4" s="319"/>
      <c r="KVB4" s="319"/>
      <c r="KVC4" s="319"/>
      <c r="KVD4" s="319"/>
      <c r="KVE4" s="319"/>
      <c r="KVF4" s="319"/>
      <c r="KVG4" s="319"/>
      <c r="KVH4" s="319"/>
      <c r="KVI4" s="319"/>
      <c r="KVJ4" s="319"/>
      <c r="KVK4" s="319"/>
      <c r="KVL4" s="319"/>
      <c r="KVM4" s="319"/>
      <c r="KVN4" s="319"/>
      <c r="KVO4" s="319"/>
      <c r="KVP4" s="319"/>
      <c r="KVQ4" s="319"/>
      <c r="KVR4" s="319"/>
      <c r="KVS4" s="319"/>
      <c r="KVT4" s="319"/>
      <c r="KVU4" s="319"/>
      <c r="KVV4" s="319"/>
      <c r="KVW4" s="319"/>
      <c r="KVX4" s="319"/>
      <c r="KVY4" s="319"/>
      <c r="KVZ4" s="319"/>
      <c r="KWA4" s="319"/>
      <c r="KWB4" s="319"/>
      <c r="KWC4" s="319"/>
      <c r="KWD4" s="319"/>
      <c r="KWE4" s="319"/>
      <c r="KWF4" s="319"/>
      <c r="KWG4" s="319"/>
      <c r="KWH4" s="319"/>
      <c r="KWI4" s="319"/>
      <c r="KWJ4" s="319"/>
      <c r="KWK4" s="319"/>
      <c r="KWL4" s="319"/>
      <c r="KWM4" s="319"/>
      <c r="KWN4" s="319"/>
      <c r="KWO4" s="319"/>
      <c r="KWP4" s="319"/>
      <c r="KWQ4" s="319"/>
      <c r="KWR4" s="319"/>
      <c r="KWS4" s="319"/>
      <c r="KWT4" s="319"/>
      <c r="KWU4" s="319"/>
      <c r="KWV4" s="319"/>
      <c r="KWW4" s="319"/>
      <c r="KWX4" s="319"/>
      <c r="KWY4" s="319"/>
      <c r="KWZ4" s="319"/>
      <c r="KXA4" s="319"/>
      <c r="KXB4" s="319"/>
      <c r="KXC4" s="319"/>
      <c r="KXD4" s="319"/>
      <c r="KXE4" s="319"/>
      <c r="KXF4" s="319"/>
      <c r="KXG4" s="319"/>
      <c r="KXH4" s="319"/>
      <c r="KXI4" s="319"/>
      <c r="KXJ4" s="319"/>
      <c r="KXK4" s="319"/>
      <c r="KXL4" s="319"/>
      <c r="KXM4" s="319"/>
      <c r="KXN4" s="319"/>
      <c r="KXO4" s="319"/>
      <c r="KXP4" s="319"/>
      <c r="KXQ4" s="319"/>
      <c r="KXR4" s="319"/>
      <c r="KXS4" s="319"/>
      <c r="KXT4" s="319"/>
      <c r="KXU4" s="319"/>
      <c r="KXV4" s="319"/>
      <c r="KXW4" s="319"/>
      <c r="KXX4" s="319"/>
      <c r="KXY4" s="319"/>
      <c r="KXZ4" s="319"/>
      <c r="KYA4" s="319"/>
      <c r="KYB4" s="319"/>
      <c r="KYC4" s="319"/>
      <c r="KYD4" s="319"/>
      <c r="KYE4" s="319"/>
      <c r="KYF4" s="319"/>
      <c r="KYG4" s="319"/>
      <c r="KYH4" s="319"/>
      <c r="KYI4" s="319"/>
      <c r="KYJ4" s="319"/>
      <c r="KYK4" s="319"/>
      <c r="KYL4" s="319"/>
      <c r="KYM4" s="319"/>
      <c r="KYN4" s="319"/>
      <c r="KYO4" s="319"/>
      <c r="KYP4" s="319"/>
      <c r="KYQ4" s="319"/>
      <c r="KYR4" s="319"/>
      <c r="KYS4" s="319"/>
      <c r="KYT4" s="319"/>
      <c r="KYU4" s="319"/>
      <c r="KYV4" s="319"/>
      <c r="KYW4" s="319"/>
      <c r="KYX4" s="319"/>
      <c r="KYY4" s="319"/>
      <c r="KYZ4" s="319"/>
      <c r="KZA4" s="319"/>
      <c r="KZB4" s="319"/>
      <c r="KZC4" s="319"/>
      <c r="KZD4" s="319"/>
      <c r="KZE4" s="319"/>
      <c r="KZF4" s="319"/>
      <c r="KZG4" s="319"/>
      <c r="KZH4" s="319"/>
      <c r="KZI4" s="319"/>
      <c r="KZJ4" s="319"/>
      <c r="KZK4" s="319"/>
      <c r="KZL4" s="319"/>
      <c r="KZM4" s="319"/>
      <c r="KZN4" s="319"/>
      <c r="KZO4" s="319"/>
      <c r="KZP4" s="319"/>
      <c r="KZQ4" s="319"/>
      <c r="KZR4" s="319"/>
      <c r="KZS4" s="319"/>
      <c r="KZT4" s="319"/>
      <c r="KZU4" s="319"/>
      <c r="KZV4" s="319"/>
      <c r="KZW4" s="319"/>
      <c r="KZX4" s="319"/>
      <c r="KZY4" s="319"/>
      <c r="KZZ4" s="319"/>
      <c r="LAA4" s="319"/>
      <c r="LAB4" s="319"/>
      <c r="LAC4" s="319"/>
      <c r="LAD4" s="319"/>
      <c r="LAE4" s="319"/>
      <c r="LAF4" s="319"/>
      <c r="LAG4" s="319"/>
      <c r="LAH4" s="319"/>
      <c r="LAI4" s="319"/>
      <c r="LAJ4" s="319"/>
      <c r="LAK4" s="319"/>
      <c r="LAL4" s="319"/>
      <c r="LAM4" s="319"/>
      <c r="LAN4" s="319"/>
      <c r="LAO4" s="319"/>
      <c r="LAP4" s="319"/>
      <c r="LAQ4" s="319"/>
      <c r="LAR4" s="319"/>
      <c r="LAS4" s="319"/>
      <c r="LAT4" s="319"/>
      <c r="LAU4" s="319"/>
      <c r="LAV4" s="319"/>
      <c r="LAW4" s="319"/>
      <c r="LAX4" s="319"/>
      <c r="LAY4" s="319"/>
      <c r="LAZ4" s="319"/>
      <c r="LBA4" s="319"/>
      <c r="LBB4" s="319"/>
      <c r="LBC4" s="319"/>
      <c r="LBD4" s="319"/>
      <c r="LBE4" s="319"/>
      <c r="LBF4" s="319"/>
      <c r="LBG4" s="319"/>
      <c r="LBH4" s="319"/>
      <c r="LBI4" s="319"/>
      <c r="LBJ4" s="319"/>
      <c r="LBK4" s="319"/>
      <c r="LBL4" s="319"/>
      <c r="LBM4" s="319"/>
      <c r="LBN4" s="319"/>
      <c r="LBO4" s="319"/>
      <c r="LBP4" s="319"/>
      <c r="LBQ4" s="319"/>
      <c r="LBR4" s="319"/>
      <c r="LBS4" s="319"/>
      <c r="LBT4" s="319"/>
      <c r="LBU4" s="319"/>
      <c r="LBV4" s="319"/>
      <c r="LBW4" s="319"/>
      <c r="LBX4" s="319"/>
      <c r="LBY4" s="319"/>
      <c r="LBZ4" s="319"/>
      <c r="LCA4" s="319"/>
      <c r="LCB4" s="319"/>
      <c r="LCC4" s="319"/>
      <c r="LCD4" s="319"/>
      <c r="LCE4" s="319"/>
      <c r="LCF4" s="319"/>
      <c r="LCG4" s="319"/>
      <c r="LCH4" s="319"/>
      <c r="LCI4" s="319"/>
      <c r="LCJ4" s="319"/>
      <c r="LCK4" s="319"/>
      <c r="LCL4" s="319"/>
      <c r="LCM4" s="319"/>
      <c r="LCN4" s="319"/>
      <c r="LCO4" s="319"/>
      <c r="LCP4" s="319"/>
      <c r="LCQ4" s="319"/>
      <c r="LCR4" s="319"/>
      <c r="LCS4" s="319"/>
      <c r="LCT4" s="319"/>
      <c r="LCU4" s="319"/>
      <c r="LCV4" s="319"/>
      <c r="LCW4" s="319"/>
      <c r="LCX4" s="319"/>
      <c r="LCY4" s="319"/>
      <c r="LCZ4" s="319"/>
      <c r="LDA4" s="319"/>
      <c r="LDB4" s="319"/>
      <c r="LDC4" s="319"/>
      <c r="LDD4" s="319"/>
      <c r="LDE4" s="319"/>
      <c r="LDF4" s="319"/>
      <c r="LDG4" s="319"/>
      <c r="LDH4" s="319"/>
      <c r="LDI4" s="319"/>
      <c r="LDJ4" s="319"/>
      <c r="LDK4" s="319"/>
      <c r="LDL4" s="319"/>
      <c r="LDM4" s="319"/>
      <c r="LDN4" s="319"/>
      <c r="LDO4" s="319"/>
      <c r="LDP4" s="319"/>
      <c r="LDQ4" s="319"/>
      <c r="LDR4" s="319"/>
      <c r="LDS4" s="319"/>
      <c r="LDT4" s="319"/>
      <c r="LDU4" s="319"/>
      <c r="LDV4" s="319"/>
      <c r="LDW4" s="319"/>
      <c r="LDX4" s="319"/>
      <c r="LDY4" s="319"/>
      <c r="LDZ4" s="319"/>
      <c r="LEA4" s="319"/>
      <c r="LEB4" s="319"/>
      <c r="LEC4" s="319"/>
      <c r="LED4" s="319"/>
      <c r="LEE4" s="319"/>
      <c r="LEF4" s="319"/>
      <c r="LEG4" s="319"/>
      <c r="LEH4" s="319"/>
      <c r="LEI4" s="319"/>
      <c r="LEJ4" s="319"/>
      <c r="LEK4" s="319"/>
      <c r="LEL4" s="319"/>
      <c r="LEM4" s="319"/>
      <c r="LEN4" s="319"/>
      <c r="LEO4" s="319"/>
      <c r="LEP4" s="319"/>
      <c r="LEQ4" s="319"/>
      <c r="LER4" s="319"/>
      <c r="LES4" s="319"/>
      <c r="LET4" s="319"/>
      <c r="LEU4" s="319"/>
      <c r="LEV4" s="319"/>
      <c r="LEW4" s="319"/>
      <c r="LEX4" s="319"/>
      <c r="LEY4" s="319"/>
      <c r="LEZ4" s="319"/>
      <c r="LFA4" s="319"/>
      <c r="LFB4" s="319"/>
      <c r="LFC4" s="319"/>
      <c r="LFD4" s="319"/>
      <c r="LFE4" s="319"/>
      <c r="LFF4" s="319"/>
      <c r="LFG4" s="319"/>
      <c r="LFH4" s="319"/>
      <c r="LFI4" s="319"/>
      <c r="LFJ4" s="319"/>
      <c r="LFK4" s="319"/>
      <c r="LFL4" s="319"/>
      <c r="LFM4" s="319"/>
      <c r="LFN4" s="319"/>
      <c r="LFO4" s="319"/>
      <c r="LFP4" s="319"/>
      <c r="LFQ4" s="319"/>
      <c r="LFR4" s="319"/>
      <c r="LFS4" s="319"/>
      <c r="LFT4" s="319"/>
      <c r="LFU4" s="319"/>
      <c r="LFV4" s="319"/>
      <c r="LFW4" s="319"/>
      <c r="LFX4" s="319"/>
      <c r="LFY4" s="319"/>
      <c r="LFZ4" s="319"/>
      <c r="LGA4" s="319"/>
      <c r="LGB4" s="319"/>
      <c r="LGC4" s="319"/>
      <c r="LGD4" s="319"/>
      <c r="LGE4" s="319"/>
      <c r="LGF4" s="319"/>
      <c r="LGG4" s="319"/>
      <c r="LGH4" s="319"/>
      <c r="LGI4" s="319"/>
      <c r="LGJ4" s="319"/>
      <c r="LGK4" s="319"/>
      <c r="LGL4" s="319"/>
      <c r="LGM4" s="319"/>
      <c r="LGN4" s="319"/>
      <c r="LGO4" s="319"/>
      <c r="LGP4" s="319"/>
      <c r="LGQ4" s="319"/>
      <c r="LGR4" s="319"/>
      <c r="LGS4" s="319"/>
      <c r="LGT4" s="319"/>
      <c r="LGU4" s="319"/>
      <c r="LGV4" s="319"/>
      <c r="LGW4" s="319"/>
      <c r="LGX4" s="319"/>
      <c r="LGY4" s="319"/>
      <c r="LGZ4" s="319"/>
      <c r="LHA4" s="319"/>
      <c r="LHB4" s="319"/>
      <c r="LHC4" s="319"/>
      <c r="LHD4" s="319"/>
      <c r="LHE4" s="319"/>
      <c r="LHF4" s="319"/>
      <c r="LHG4" s="319"/>
      <c r="LHH4" s="319"/>
      <c r="LHI4" s="319"/>
      <c r="LHJ4" s="319"/>
      <c r="LHK4" s="319"/>
      <c r="LHL4" s="319"/>
      <c r="LHM4" s="319"/>
      <c r="LHN4" s="319"/>
      <c r="LHO4" s="319"/>
      <c r="LHP4" s="319"/>
      <c r="LHQ4" s="319"/>
      <c r="LHR4" s="319"/>
      <c r="LHS4" s="319"/>
      <c r="LHT4" s="319"/>
      <c r="LHU4" s="319"/>
      <c r="LHV4" s="319"/>
      <c r="LHW4" s="319"/>
      <c r="LHX4" s="319"/>
      <c r="LHY4" s="319"/>
      <c r="LHZ4" s="319"/>
      <c r="LIA4" s="319"/>
      <c r="LIB4" s="319"/>
      <c r="LIC4" s="319"/>
      <c r="LID4" s="319"/>
      <c r="LIE4" s="319"/>
      <c r="LIF4" s="319"/>
      <c r="LIG4" s="319"/>
      <c r="LIH4" s="319"/>
      <c r="LII4" s="319"/>
      <c r="LIJ4" s="319"/>
      <c r="LIK4" s="319"/>
      <c r="LIL4" s="319"/>
      <c r="LIM4" s="319"/>
      <c r="LIN4" s="319"/>
      <c r="LIO4" s="319"/>
      <c r="LIP4" s="319"/>
      <c r="LIQ4" s="319"/>
      <c r="LIR4" s="319"/>
      <c r="LIS4" s="319"/>
      <c r="LIT4" s="319"/>
      <c r="LIU4" s="319"/>
      <c r="LIV4" s="319"/>
      <c r="LIW4" s="319"/>
      <c r="LIX4" s="319"/>
      <c r="LIY4" s="319"/>
      <c r="LIZ4" s="319"/>
      <c r="LJA4" s="319"/>
      <c r="LJB4" s="319"/>
      <c r="LJC4" s="319"/>
      <c r="LJD4" s="319"/>
      <c r="LJE4" s="319"/>
      <c r="LJF4" s="319"/>
      <c r="LJG4" s="319"/>
      <c r="LJH4" s="319"/>
      <c r="LJI4" s="319"/>
      <c r="LJJ4" s="319"/>
      <c r="LJK4" s="319"/>
      <c r="LJL4" s="319"/>
      <c r="LJM4" s="319"/>
      <c r="LJN4" s="319"/>
      <c r="LJO4" s="319"/>
      <c r="LJP4" s="319"/>
      <c r="LJQ4" s="319"/>
      <c r="LJR4" s="319"/>
      <c r="LJS4" s="319"/>
      <c r="LJT4" s="319"/>
      <c r="LJU4" s="319"/>
      <c r="LJV4" s="319"/>
      <c r="LJW4" s="319"/>
      <c r="LJX4" s="319"/>
      <c r="LJY4" s="319"/>
      <c r="LJZ4" s="319"/>
      <c r="LKA4" s="319"/>
      <c r="LKB4" s="319"/>
      <c r="LKC4" s="319"/>
      <c r="LKD4" s="319"/>
      <c r="LKE4" s="319"/>
      <c r="LKF4" s="319"/>
      <c r="LKG4" s="319"/>
      <c r="LKH4" s="319"/>
      <c r="LKI4" s="319"/>
      <c r="LKJ4" s="319"/>
      <c r="LKK4" s="319"/>
      <c r="LKL4" s="319"/>
      <c r="LKM4" s="319"/>
      <c r="LKN4" s="319"/>
      <c r="LKO4" s="319"/>
      <c r="LKP4" s="319"/>
      <c r="LKQ4" s="319"/>
      <c r="LKR4" s="319"/>
      <c r="LKS4" s="319"/>
      <c r="LKT4" s="319"/>
      <c r="LKU4" s="319"/>
      <c r="LKV4" s="319"/>
      <c r="LKW4" s="319"/>
      <c r="LKX4" s="319"/>
      <c r="LKY4" s="319"/>
      <c r="LKZ4" s="319"/>
      <c r="LLA4" s="319"/>
      <c r="LLB4" s="319"/>
      <c r="LLC4" s="319"/>
      <c r="LLD4" s="319"/>
      <c r="LLE4" s="319"/>
      <c r="LLF4" s="319"/>
      <c r="LLG4" s="319"/>
      <c r="LLH4" s="319"/>
      <c r="LLI4" s="319"/>
      <c r="LLJ4" s="319"/>
      <c r="LLK4" s="319"/>
      <c r="LLL4" s="319"/>
      <c r="LLM4" s="319"/>
      <c r="LLN4" s="319"/>
      <c r="LLO4" s="319"/>
      <c r="LLP4" s="319"/>
      <c r="LLQ4" s="319"/>
      <c r="LLR4" s="319"/>
      <c r="LLS4" s="319"/>
      <c r="LLT4" s="319"/>
      <c r="LLU4" s="319"/>
      <c r="LLV4" s="319"/>
      <c r="LLW4" s="319"/>
      <c r="LLX4" s="319"/>
      <c r="LLY4" s="319"/>
      <c r="LLZ4" s="319"/>
      <c r="LMA4" s="319"/>
      <c r="LMB4" s="319"/>
      <c r="LMC4" s="319"/>
      <c r="LMD4" s="319"/>
      <c r="LME4" s="319"/>
      <c r="LMF4" s="319"/>
      <c r="LMG4" s="319"/>
      <c r="LMH4" s="319"/>
      <c r="LMI4" s="319"/>
      <c r="LMJ4" s="319"/>
      <c r="LMK4" s="319"/>
      <c r="LML4" s="319"/>
      <c r="LMM4" s="319"/>
      <c r="LMN4" s="319"/>
      <c r="LMO4" s="319"/>
      <c r="LMP4" s="319"/>
      <c r="LMQ4" s="319"/>
      <c r="LMR4" s="319"/>
      <c r="LMS4" s="319"/>
      <c r="LMT4" s="319"/>
      <c r="LMU4" s="319"/>
      <c r="LMV4" s="319"/>
      <c r="LMW4" s="319"/>
      <c r="LMX4" s="319"/>
      <c r="LMY4" s="319"/>
      <c r="LMZ4" s="319"/>
      <c r="LNA4" s="319"/>
      <c r="LNB4" s="319"/>
      <c r="LNC4" s="319"/>
      <c r="LND4" s="319"/>
      <c r="LNE4" s="319"/>
      <c r="LNF4" s="319"/>
      <c r="LNG4" s="319"/>
      <c r="LNH4" s="319"/>
      <c r="LNI4" s="319"/>
      <c r="LNJ4" s="319"/>
      <c r="LNK4" s="319"/>
      <c r="LNL4" s="319"/>
      <c r="LNM4" s="319"/>
      <c r="LNN4" s="319"/>
      <c r="LNO4" s="319"/>
      <c r="LNP4" s="319"/>
      <c r="LNQ4" s="319"/>
      <c r="LNR4" s="319"/>
      <c r="LNS4" s="319"/>
      <c r="LNT4" s="319"/>
      <c r="LNU4" s="319"/>
      <c r="LNV4" s="319"/>
      <c r="LNW4" s="319"/>
      <c r="LNX4" s="319"/>
      <c r="LNY4" s="319"/>
      <c r="LNZ4" s="319"/>
      <c r="LOA4" s="319"/>
      <c r="LOB4" s="319"/>
      <c r="LOC4" s="319"/>
      <c r="LOD4" s="319"/>
      <c r="LOE4" s="319"/>
      <c r="LOF4" s="319"/>
      <c r="LOG4" s="319"/>
      <c r="LOH4" s="319"/>
      <c r="LOI4" s="319"/>
      <c r="LOJ4" s="319"/>
      <c r="LOK4" s="319"/>
      <c r="LOL4" s="319"/>
      <c r="LOM4" s="319"/>
      <c r="LON4" s="319"/>
      <c r="LOO4" s="319"/>
      <c r="LOP4" s="319"/>
      <c r="LOQ4" s="319"/>
      <c r="LOR4" s="319"/>
      <c r="LOS4" s="319"/>
      <c r="LOT4" s="319"/>
      <c r="LOU4" s="319"/>
      <c r="LOV4" s="319"/>
      <c r="LOW4" s="319"/>
      <c r="LOX4" s="319"/>
      <c r="LOY4" s="319"/>
      <c r="LOZ4" s="319"/>
      <c r="LPA4" s="319"/>
      <c r="LPB4" s="319"/>
      <c r="LPC4" s="319"/>
      <c r="LPD4" s="319"/>
      <c r="LPE4" s="319"/>
      <c r="LPF4" s="319"/>
      <c r="LPG4" s="319"/>
      <c r="LPH4" s="319"/>
      <c r="LPI4" s="319"/>
      <c r="LPJ4" s="319"/>
      <c r="LPK4" s="319"/>
      <c r="LPL4" s="319"/>
      <c r="LPM4" s="319"/>
      <c r="LPN4" s="319"/>
      <c r="LPO4" s="319"/>
      <c r="LPP4" s="319"/>
      <c r="LPQ4" s="319"/>
      <c r="LPR4" s="319"/>
      <c r="LPS4" s="319"/>
      <c r="LPT4" s="319"/>
      <c r="LPU4" s="319"/>
      <c r="LPV4" s="319"/>
      <c r="LPW4" s="319"/>
      <c r="LPX4" s="319"/>
      <c r="LPY4" s="319"/>
      <c r="LPZ4" s="319"/>
      <c r="LQA4" s="319"/>
      <c r="LQB4" s="319"/>
      <c r="LQC4" s="319"/>
      <c r="LQD4" s="319"/>
      <c r="LQE4" s="319"/>
      <c r="LQF4" s="319"/>
      <c r="LQG4" s="319"/>
      <c r="LQH4" s="319"/>
      <c r="LQI4" s="319"/>
      <c r="LQJ4" s="319"/>
      <c r="LQK4" s="319"/>
      <c r="LQL4" s="319"/>
      <c r="LQM4" s="319"/>
      <c r="LQN4" s="319"/>
      <c r="LQO4" s="319"/>
      <c r="LQP4" s="319"/>
      <c r="LQQ4" s="319"/>
      <c r="LQR4" s="319"/>
      <c r="LQS4" s="319"/>
      <c r="LQT4" s="319"/>
      <c r="LQU4" s="319"/>
      <c r="LQV4" s="319"/>
      <c r="LQW4" s="319"/>
      <c r="LQX4" s="319"/>
      <c r="LQY4" s="319"/>
      <c r="LQZ4" s="319"/>
      <c r="LRA4" s="319"/>
      <c r="LRB4" s="319"/>
      <c r="LRC4" s="319"/>
      <c r="LRD4" s="319"/>
      <c r="LRE4" s="319"/>
      <c r="LRF4" s="319"/>
      <c r="LRG4" s="319"/>
      <c r="LRH4" s="319"/>
      <c r="LRI4" s="319"/>
      <c r="LRJ4" s="319"/>
      <c r="LRK4" s="319"/>
      <c r="LRL4" s="319"/>
      <c r="LRM4" s="319"/>
      <c r="LRN4" s="319"/>
      <c r="LRO4" s="319"/>
      <c r="LRP4" s="319"/>
      <c r="LRQ4" s="319"/>
      <c r="LRR4" s="319"/>
      <c r="LRS4" s="319"/>
      <c r="LRT4" s="319"/>
      <c r="LRU4" s="319"/>
      <c r="LRV4" s="319"/>
      <c r="LRW4" s="319"/>
      <c r="LRX4" s="319"/>
      <c r="LRY4" s="319"/>
      <c r="LRZ4" s="319"/>
      <c r="LSA4" s="319"/>
      <c r="LSB4" s="319"/>
      <c r="LSC4" s="319"/>
      <c r="LSD4" s="319"/>
      <c r="LSE4" s="319"/>
      <c r="LSF4" s="319"/>
      <c r="LSG4" s="319"/>
      <c r="LSH4" s="319"/>
      <c r="LSI4" s="319"/>
      <c r="LSJ4" s="319"/>
      <c r="LSK4" s="319"/>
      <c r="LSL4" s="319"/>
      <c r="LSM4" s="319"/>
      <c r="LSN4" s="319"/>
      <c r="LSO4" s="319"/>
      <c r="LSP4" s="319"/>
      <c r="LSQ4" s="319"/>
      <c r="LSR4" s="319"/>
      <c r="LSS4" s="319"/>
      <c r="LST4" s="319"/>
      <c r="LSU4" s="319"/>
      <c r="LSV4" s="319"/>
      <c r="LSW4" s="319"/>
      <c r="LSX4" s="319"/>
      <c r="LSY4" s="319"/>
      <c r="LSZ4" s="319"/>
      <c r="LTA4" s="319"/>
      <c r="LTB4" s="319"/>
      <c r="LTC4" s="319"/>
      <c r="LTD4" s="319"/>
      <c r="LTE4" s="319"/>
      <c r="LTF4" s="319"/>
      <c r="LTG4" s="319"/>
      <c r="LTH4" s="319"/>
      <c r="LTI4" s="319"/>
      <c r="LTJ4" s="319"/>
      <c r="LTK4" s="319"/>
      <c r="LTL4" s="319"/>
      <c r="LTM4" s="319"/>
      <c r="LTN4" s="319"/>
      <c r="LTO4" s="319"/>
      <c r="LTP4" s="319"/>
      <c r="LTQ4" s="319"/>
      <c r="LTR4" s="319"/>
      <c r="LTS4" s="319"/>
      <c r="LTT4" s="319"/>
      <c r="LTU4" s="319"/>
      <c r="LTV4" s="319"/>
      <c r="LTW4" s="319"/>
      <c r="LTX4" s="319"/>
      <c r="LTY4" s="319"/>
      <c r="LTZ4" s="319"/>
      <c r="LUA4" s="319"/>
      <c r="LUB4" s="319"/>
      <c r="LUC4" s="319"/>
      <c r="LUD4" s="319"/>
      <c r="LUE4" s="319"/>
      <c r="LUF4" s="319"/>
      <c r="LUG4" s="319"/>
      <c r="LUH4" s="319"/>
      <c r="LUI4" s="319"/>
      <c r="LUJ4" s="319"/>
      <c r="LUK4" s="319"/>
      <c r="LUL4" s="319"/>
      <c r="LUM4" s="319"/>
      <c r="LUN4" s="319"/>
      <c r="LUO4" s="319"/>
      <c r="LUP4" s="319"/>
      <c r="LUQ4" s="319"/>
      <c r="LUR4" s="319"/>
      <c r="LUS4" s="319"/>
      <c r="LUT4" s="319"/>
      <c r="LUU4" s="319"/>
      <c r="LUV4" s="319"/>
      <c r="LUW4" s="319"/>
      <c r="LUX4" s="319"/>
      <c r="LUY4" s="319"/>
      <c r="LUZ4" s="319"/>
      <c r="LVA4" s="319"/>
      <c r="LVB4" s="319"/>
      <c r="LVC4" s="319"/>
      <c r="LVD4" s="319"/>
      <c r="LVE4" s="319"/>
      <c r="LVF4" s="319"/>
      <c r="LVG4" s="319"/>
      <c r="LVH4" s="319"/>
      <c r="LVI4" s="319"/>
      <c r="LVJ4" s="319"/>
      <c r="LVK4" s="319"/>
      <c r="LVL4" s="319"/>
      <c r="LVM4" s="319"/>
      <c r="LVN4" s="319"/>
      <c r="LVO4" s="319"/>
      <c r="LVP4" s="319"/>
      <c r="LVQ4" s="319"/>
      <c r="LVR4" s="319"/>
      <c r="LVS4" s="319"/>
      <c r="LVT4" s="319"/>
      <c r="LVU4" s="319"/>
      <c r="LVV4" s="319"/>
      <c r="LVW4" s="319"/>
      <c r="LVX4" s="319"/>
      <c r="LVY4" s="319"/>
      <c r="LVZ4" s="319"/>
      <c r="LWA4" s="319"/>
      <c r="LWB4" s="319"/>
      <c r="LWC4" s="319"/>
      <c r="LWD4" s="319"/>
      <c r="LWE4" s="319"/>
      <c r="LWF4" s="319"/>
      <c r="LWG4" s="319"/>
      <c r="LWH4" s="319"/>
      <c r="LWI4" s="319"/>
      <c r="LWJ4" s="319"/>
      <c r="LWK4" s="319"/>
      <c r="LWL4" s="319"/>
      <c r="LWM4" s="319"/>
      <c r="LWN4" s="319"/>
      <c r="LWO4" s="319"/>
      <c r="LWP4" s="319"/>
      <c r="LWQ4" s="319"/>
      <c r="LWR4" s="319"/>
      <c r="LWS4" s="319"/>
      <c r="LWT4" s="319"/>
      <c r="LWU4" s="319"/>
      <c r="LWV4" s="319"/>
      <c r="LWW4" s="319"/>
      <c r="LWX4" s="319"/>
      <c r="LWY4" s="319"/>
      <c r="LWZ4" s="319"/>
      <c r="LXA4" s="319"/>
      <c r="LXB4" s="319"/>
      <c r="LXC4" s="319"/>
      <c r="LXD4" s="319"/>
      <c r="LXE4" s="319"/>
      <c r="LXF4" s="319"/>
      <c r="LXG4" s="319"/>
      <c r="LXH4" s="319"/>
      <c r="LXI4" s="319"/>
      <c r="LXJ4" s="319"/>
      <c r="LXK4" s="319"/>
      <c r="LXL4" s="319"/>
      <c r="LXM4" s="319"/>
      <c r="LXN4" s="319"/>
      <c r="LXO4" s="319"/>
      <c r="LXP4" s="319"/>
      <c r="LXQ4" s="319"/>
      <c r="LXR4" s="319"/>
      <c r="LXS4" s="319"/>
      <c r="LXT4" s="319"/>
      <c r="LXU4" s="319"/>
      <c r="LXV4" s="319"/>
      <c r="LXW4" s="319"/>
      <c r="LXX4" s="319"/>
      <c r="LXY4" s="319"/>
      <c r="LXZ4" s="319"/>
      <c r="LYA4" s="319"/>
      <c r="LYB4" s="319"/>
      <c r="LYC4" s="319"/>
      <c r="LYD4" s="319"/>
      <c r="LYE4" s="319"/>
      <c r="LYF4" s="319"/>
      <c r="LYG4" s="319"/>
      <c r="LYH4" s="319"/>
      <c r="LYI4" s="319"/>
      <c r="LYJ4" s="319"/>
      <c r="LYK4" s="319"/>
      <c r="LYL4" s="319"/>
      <c r="LYM4" s="319"/>
      <c r="LYN4" s="319"/>
      <c r="LYO4" s="319"/>
      <c r="LYP4" s="319"/>
      <c r="LYQ4" s="319"/>
      <c r="LYR4" s="319"/>
      <c r="LYS4" s="319"/>
      <c r="LYT4" s="319"/>
      <c r="LYU4" s="319"/>
      <c r="LYV4" s="319"/>
      <c r="LYW4" s="319"/>
      <c r="LYX4" s="319"/>
      <c r="LYY4" s="319"/>
      <c r="LYZ4" s="319"/>
      <c r="LZA4" s="319"/>
      <c r="LZB4" s="319"/>
      <c r="LZC4" s="319"/>
      <c r="LZD4" s="319"/>
      <c r="LZE4" s="319"/>
      <c r="LZF4" s="319"/>
      <c r="LZG4" s="319"/>
      <c r="LZH4" s="319"/>
      <c r="LZI4" s="319"/>
      <c r="LZJ4" s="319"/>
      <c r="LZK4" s="319"/>
      <c r="LZL4" s="319"/>
      <c r="LZM4" s="319"/>
      <c r="LZN4" s="319"/>
      <c r="LZO4" s="319"/>
      <c r="LZP4" s="319"/>
      <c r="LZQ4" s="319"/>
      <c r="LZR4" s="319"/>
      <c r="LZS4" s="319"/>
      <c r="LZT4" s="319"/>
      <c r="LZU4" s="319"/>
      <c r="LZV4" s="319"/>
      <c r="LZW4" s="319"/>
      <c r="LZX4" s="319"/>
      <c r="LZY4" s="319"/>
      <c r="LZZ4" s="319"/>
      <c r="MAA4" s="319"/>
      <c r="MAB4" s="319"/>
      <c r="MAC4" s="319"/>
      <c r="MAD4" s="319"/>
      <c r="MAE4" s="319"/>
      <c r="MAF4" s="319"/>
      <c r="MAG4" s="319"/>
      <c r="MAH4" s="319"/>
      <c r="MAI4" s="319"/>
      <c r="MAJ4" s="319"/>
      <c r="MAK4" s="319"/>
      <c r="MAL4" s="319"/>
      <c r="MAM4" s="319"/>
      <c r="MAN4" s="319"/>
      <c r="MAO4" s="319"/>
      <c r="MAP4" s="319"/>
      <c r="MAQ4" s="319"/>
      <c r="MAR4" s="319"/>
      <c r="MAS4" s="319"/>
      <c r="MAT4" s="319"/>
      <c r="MAU4" s="319"/>
      <c r="MAV4" s="319"/>
      <c r="MAW4" s="319"/>
      <c r="MAX4" s="319"/>
      <c r="MAY4" s="319"/>
      <c r="MAZ4" s="319"/>
      <c r="MBA4" s="319"/>
      <c r="MBB4" s="319"/>
      <c r="MBC4" s="319"/>
      <c r="MBD4" s="319"/>
      <c r="MBE4" s="319"/>
      <c r="MBF4" s="319"/>
      <c r="MBG4" s="319"/>
      <c r="MBH4" s="319"/>
      <c r="MBI4" s="319"/>
      <c r="MBJ4" s="319"/>
      <c r="MBK4" s="319"/>
      <c r="MBL4" s="319"/>
      <c r="MBM4" s="319"/>
      <c r="MBN4" s="319"/>
      <c r="MBO4" s="319"/>
      <c r="MBP4" s="319"/>
      <c r="MBQ4" s="319"/>
      <c r="MBR4" s="319"/>
      <c r="MBS4" s="319"/>
      <c r="MBT4" s="319"/>
      <c r="MBU4" s="319"/>
      <c r="MBV4" s="319"/>
      <c r="MBW4" s="319"/>
      <c r="MBX4" s="319"/>
      <c r="MBY4" s="319"/>
      <c r="MBZ4" s="319"/>
      <c r="MCA4" s="319"/>
      <c r="MCB4" s="319"/>
      <c r="MCC4" s="319"/>
      <c r="MCD4" s="319"/>
      <c r="MCE4" s="319"/>
      <c r="MCF4" s="319"/>
      <c r="MCG4" s="319"/>
      <c r="MCH4" s="319"/>
      <c r="MCI4" s="319"/>
      <c r="MCJ4" s="319"/>
      <c r="MCK4" s="319"/>
      <c r="MCL4" s="319"/>
      <c r="MCM4" s="319"/>
      <c r="MCN4" s="319"/>
      <c r="MCO4" s="319"/>
      <c r="MCP4" s="319"/>
      <c r="MCQ4" s="319"/>
      <c r="MCR4" s="319"/>
      <c r="MCS4" s="319"/>
      <c r="MCT4" s="319"/>
      <c r="MCU4" s="319"/>
      <c r="MCV4" s="319"/>
      <c r="MCW4" s="319"/>
      <c r="MCX4" s="319"/>
      <c r="MCY4" s="319"/>
      <c r="MCZ4" s="319"/>
      <c r="MDA4" s="319"/>
      <c r="MDB4" s="319"/>
      <c r="MDC4" s="319"/>
      <c r="MDD4" s="319"/>
      <c r="MDE4" s="319"/>
      <c r="MDF4" s="319"/>
      <c r="MDG4" s="319"/>
      <c r="MDH4" s="319"/>
      <c r="MDI4" s="319"/>
      <c r="MDJ4" s="319"/>
      <c r="MDK4" s="319"/>
      <c r="MDL4" s="319"/>
      <c r="MDM4" s="319"/>
      <c r="MDN4" s="319"/>
      <c r="MDO4" s="319"/>
      <c r="MDP4" s="319"/>
      <c r="MDQ4" s="319"/>
      <c r="MDR4" s="319"/>
      <c r="MDS4" s="319"/>
      <c r="MDT4" s="319"/>
      <c r="MDU4" s="319"/>
      <c r="MDV4" s="319"/>
      <c r="MDW4" s="319"/>
      <c r="MDX4" s="319"/>
      <c r="MDY4" s="319"/>
      <c r="MDZ4" s="319"/>
      <c r="MEA4" s="319"/>
      <c r="MEB4" s="319"/>
      <c r="MEC4" s="319"/>
      <c r="MED4" s="319"/>
      <c r="MEE4" s="319"/>
      <c r="MEF4" s="319"/>
      <c r="MEG4" s="319"/>
      <c r="MEH4" s="319"/>
      <c r="MEI4" s="319"/>
      <c r="MEJ4" s="319"/>
      <c r="MEK4" s="319"/>
      <c r="MEL4" s="319"/>
      <c r="MEM4" s="319"/>
      <c r="MEN4" s="319"/>
      <c r="MEO4" s="319"/>
      <c r="MEP4" s="319"/>
      <c r="MEQ4" s="319"/>
      <c r="MER4" s="319"/>
      <c r="MES4" s="319"/>
      <c r="MET4" s="319"/>
      <c r="MEU4" s="319"/>
      <c r="MEV4" s="319"/>
      <c r="MEW4" s="319"/>
      <c r="MEX4" s="319"/>
      <c r="MEY4" s="319"/>
      <c r="MEZ4" s="319"/>
      <c r="MFA4" s="319"/>
      <c r="MFB4" s="319"/>
      <c r="MFC4" s="319"/>
      <c r="MFD4" s="319"/>
      <c r="MFE4" s="319"/>
      <c r="MFF4" s="319"/>
      <c r="MFG4" s="319"/>
      <c r="MFH4" s="319"/>
      <c r="MFI4" s="319"/>
      <c r="MFJ4" s="319"/>
      <c r="MFK4" s="319"/>
      <c r="MFL4" s="319"/>
      <c r="MFM4" s="319"/>
      <c r="MFN4" s="319"/>
      <c r="MFO4" s="319"/>
      <c r="MFP4" s="319"/>
      <c r="MFQ4" s="319"/>
      <c r="MFR4" s="319"/>
      <c r="MFS4" s="319"/>
      <c r="MFT4" s="319"/>
      <c r="MFU4" s="319"/>
      <c r="MFV4" s="319"/>
      <c r="MFW4" s="319"/>
      <c r="MFX4" s="319"/>
      <c r="MFY4" s="319"/>
      <c r="MFZ4" s="319"/>
      <c r="MGA4" s="319"/>
      <c r="MGB4" s="319"/>
      <c r="MGC4" s="319"/>
      <c r="MGD4" s="319"/>
      <c r="MGE4" s="319"/>
      <c r="MGF4" s="319"/>
      <c r="MGG4" s="319"/>
      <c r="MGH4" s="319"/>
      <c r="MGI4" s="319"/>
      <c r="MGJ4" s="319"/>
      <c r="MGK4" s="319"/>
      <c r="MGL4" s="319"/>
      <c r="MGM4" s="319"/>
      <c r="MGN4" s="319"/>
      <c r="MGO4" s="319"/>
      <c r="MGP4" s="319"/>
      <c r="MGQ4" s="319"/>
      <c r="MGR4" s="319"/>
      <c r="MGS4" s="319"/>
      <c r="MGT4" s="319"/>
      <c r="MGU4" s="319"/>
      <c r="MGV4" s="319"/>
      <c r="MGW4" s="319"/>
      <c r="MGX4" s="319"/>
      <c r="MGY4" s="319"/>
      <c r="MGZ4" s="319"/>
      <c r="MHA4" s="319"/>
      <c r="MHB4" s="319"/>
      <c r="MHC4" s="319"/>
      <c r="MHD4" s="319"/>
      <c r="MHE4" s="319"/>
      <c r="MHF4" s="319"/>
      <c r="MHG4" s="319"/>
      <c r="MHH4" s="319"/>
      <c r="MHI4" s="319"/>
      <c r="MHJ4" s="319"/>
      <c r="MHK4" s="319"/>
      <c r="MHL4" s="319"/>
      <c r="MHM4" s="319"/>
      <c r="MHN4" s="319"/>
      <c r="MHO4" s="319"/>
      <c r="MHP4" s="319"/>
      <c r="MHQ4" s="319"/>
      <c r="MHR4" s="319"/>
      <c r="MHS4" s="319"/>
      <c r="MHT4" s="319"/>
      <c r="MHU4" s="319"/>
      <c r="MHV4" s="319"/>
      <c r="MHW4" s="319"/>
      <c r="MHX4" s="319"/>
      <c r="MHY4" s="319"/>
      <c r="MHZ4" s="319"/>
      <c r="MIA4" s="319"/>
      <c r="MIB4" s="319"/>
      <c r="MIC4" s="319"/>
      <c r="MID4" s="319"/>
      <c r="MIE4" s="319"/>
      <c r="MIF4" s="319"/>
      <c r="MIG4" s="319"/>
      <c r="MIH4" s="319"/>
      <c r="MII4" s="319"/>
      <c r="MIJ4" s="319"/>
      <c r="MIK4" s="319"/>
      <c r="MIL4" s="319"/>
      <c r="MIM4" s="319"/>
      <c r="MIN4" s="319"/>
      <c r="MIO4" s="319"/>
      <c r="MIP4" s="319"/>
      <c r="MIQ4" s="319"/>
      <c r="MIR4" s="319"/>
      <c r="MIS4" s="319"/>
      <c r="MIT4" s="319"/>
      <c r="MIU4" s="319"/>
      <c r="MIV4" s="319"/>
      <c r="MIW4" s="319"/>
      <c r="MIX4" s="319"/>
      <c r="MIY4" s="319"/>
      <c r="MIZ4" s="319"/>
      <c r="MJA4" s="319"/>
      <c r="MJB4" s="319"/>
      <c r="MJC4" s="319"/>
      <c r="MJD4" s="319"/>
      <c r="MJE4" s="319"/>
      <c r="MJF4" s="319"/>
      <c r="MJG4" s="319"/>
      <c r="MJH4" s="319"/>
      <c r="MJI4" s="319"/>
      <c r="MJJ4" s="319"/>
      <c r="MJK4" s="319"/>
      <c r="MJL4" s="319"/>
      <c r="MJM4" s="319"/>
      <c r="MJN4" s="319"/>
      <c r="MJO4" s="319"/>
      <c r="MJP4" s="319"/>
      <c r="MJQ4" s="319"/>
      <c r="MJR4" s="319"/>
      <c r="MJS4" s="319"/>
      <c r="MJT4" s="319"/>
      <c r="MJU4" s="319"/>
      <c r="MJV4" s="319"/>
      <c r="MJW4" s="319"/>
      <c r="MJX4" s="319"/>
      <c r="MJY4" s="319"/>
      <c r="MJZ4" s="319"/>
      <c r="MKA4" s="319"/>
      <c r="MKB4" s="319"/>
      <c r="MKC4" s="319"/>
      <c r="MKD4" s="319"/>
      <c r="MKE4" s="319"/>
      <c r="MKF4" s="319"/>
      <c r="MKG4" s="319"/>
      <c r="MKH4" s="319"/>
      <c r="MKI4" s="319"/>
      <c r="MKJ4" s="319"/>
      <c r="MKK4" s="319"/>
      <c r="MKL4" s="319"/>
      <c r="MKM4" s="319"/>
      <c r="MKN4" s="319"/>
      <c r="MKO4" s="319"/>
      <c r="MKP4" s="319"/>
      <c r="MKQ4" s="319"/>
      <c r="MKR4" s="319"/>
      <c r="MKS4" s="319"/>
      <c r="MKT4" s="319"/>
      <c r="MKU4" s="319"/>
      <c r="MKV4" s="319"/>
      <c r="MKW4" s="319"/>
      <c r="MKX4" s="319"/>
      <c r="MKY4" s="319"/>
      <c r="MKZ4" s="319"/>
      <c r="MLA4" s="319"/>
      <c r="MLB4" s="319"/>
      <c r="MLC4" s="319"/>
      <c r="MLD4" s="319"/>
      <c r="MLE4" s="319"/>
      <c r="MLF4" s="319"/>
      <c r="MLG4" s="319"/>
      <c r="MLH4" s="319"/>
      <c r="MLI4" s="319"/>
      <c r="MLJ4" s="319"/>
      <c r="MLK4" s="319"/>
      <c r="MLL4" s="319"/>
      <c r="MLM4" s="319"/>
      <c r="MLN4" s="319"/>
      <c r="MLO4" s="319"/>
      <c r="MLP4" s="319"/>
      <c r="MLQ4" s="319"/>
      <c r="MLR4" s="319"/>
      <c r="MLS4" s="319"/>
      <c r="MLT4" s="319"/>
      <c r="MLU4" s="319"/>
      <c r="MLV4" s="319"/>
      <c r="MLW4" s="319"/>
      <c r="MLX4" s="319"/>
      <c r="MLY4" s="319"/>
      <c r="MLZ4" s="319"/>
      <c r="MMA4" s="319"/>
      <c r="MMB4" s="319"/>
      <c r="MMC4" s="319"/>
      <c r="MMD4" s="319"/>
      <c r="MME4" s="319"/>
      <c r="MMF4" s="319"/>
      <c r="MMG4" s="319"/>
      <c r="MMH4" s="319"/>
      <c r="MMI4" s="319"/>
      <c r="MMJ4" s="319"/>
      <c r="MMK4" s="319"/>
      <c r="MML4" s="319"/>
      <c r="MMM4" s="319"/>
      <c r="MMN4" s="319"/>
      <c r="MMO4" s="319"/>
      <c r="MMP4" s="319"/>
      <c r="MMQ4" s="319"/>
      <c r="MMR4" s="319"/>
      <c r="MMS4" s="319"/>
      <c r="MMT4" s="319"/>
      <c r="MMU4" s="319"/>
      <c r="MMV4" s="319"/>
      <c r="MMW4" s="319"/>
      <c r="MMX4" s="319"/>
      <c r="MMY4" s="319"/>
      <c r="MMZ4" s="319"/>
      <c r="MNA4" s="319"/>
      <c r="MNB4" s="319"/>
      <c r="MNC4" s="319"/>
      <c r="MND4" s="319"/>
      <c r="MNE4" s="319"/>
      <c r="MNF4" s="319"/>
      <c r="MNG4" s="319"/>
      <c r="MNH4" s="319"/>
      <c r="MNI4" s="319"/>
      <c r="MNJ4" s="319"/>
      <c r="MNK4" s="319"/>
      <c r="MNL4" s="319"/>
      <c r="MNM4" s="319"/>
      <c r="MNN4" s="319"/>
      <c r="MNO4" s="319"/>
      <c r="MNP4" s="319"/>
      <c r="MNQ4" s="319"/>
      <c r="MNR4" s="319"/>
      <c r="MNS4" s="319"/>
      <c r="MNT4" s="319"/>
      <c r="MNU4" s="319"/>
      <c r="MNV4" s="319"/>
      <c r="MNW4" s="319"/>
      <c r="MNX4" s="319"/>
      <c r="MNY4" s="319"/>
      <c r="MNZ4" s="319"/>
      <c r="MOA4" s="319"/>
      <c r="MOB4" s="319"/>
      <c r="MOC4" s="319"/>
      <c r="MOD4" s="319"/>
      <c r="MOE4" s="319"/>
      <c r="MOF4" s="319"/>
      <c r="MOG4" s="319"/>
      <c r="MOH4" s="319"/>
      <c r="MOI4" s="319"/>
      <c r="MOJ4" s="319"/>
      <c r="MOK4" s="319"/>
      <c r="MOL4" s="319"/>
      <c r="MOM4" s="319"/>
      <c r="MON4" s="319"/>
      <c r="MOO4" s="319"/>
      <c r="MOP4" s="319"/>
      <c r="MOQ4" s="319"/>
      <c r="MOR4" s="319"/>
      <c r="MOS4" s="319"/>
      <c r="MOT4" s="319"/>
      <c r="MOU4" s="319"/>
      <c r="MOV4" s="319"/>
      <c r="MOW4" s="319"/>
      <c r="MOX4" s="319"/>
      <c r="MOY4" s="319"/>
      <c r="MOZ4" s="319"/>
      <c r="MPA4" s="319"/>
      <c r="MPB4" s="319"/>
      <c r="MPC4" s="319"/>
      <c r="MPD4" s="319"/>
      <c r="MPE4" s="319"/>
      <c r="MPF4" s="319"/>
      <c r="MPG4" s="319"/>
      <c r="MPH4" s="319"/>
      <c r="MPI4" s="319"/>
      <c r="MPJ4" s="319"/>
      <c r="MPK4" s="319"/>
      <c r="MPL4" s="319"/>
      <c r="MPM4" s="319"/>
      <c r="MPN4" s="319"/>
      <c r="MPO4" s="319"/>
      <c r="MPP4" s="319"/>
      <c r="MPQ4" s="319"/>
      <c r="MPR4" s="319"/>
      <c r="MPS4" s="319"/>
      <c r="MPT4" s="319"/>
      <c r="MPU4" s="319"/>
      <c r="MPV4" s="319"/>
      <c r="MPW4" s="319"/>
      <c r="MPX4" s="319"/>
      <c r="MPY4" s="319"/>
      <c r="MPZ4" s="319"/>
      <c r="MQA4" s="319"/>
      <c r="MQB4" s="319"/>
      <c r="MQC4" s="319"/>
      <c r="MQD4" s="319"/>
      <c r="MQE4" s="319"/>
      <c r="MQF4" s="319"/>
      <c r="MQG4" s="319"/>
      <c r="MQH4" s="319"/>
      <c r="MQI4" s="319"/>
      <c r="MQJ4" s="319"/>
      <c r="MQK4" s="319"/>
      <c r="MQL4" s="319"/>
      <c r="MQM4" s="319"/>
      <c r="MQN4" s="319"/>
      <c r="MQO4" s="319"/>
      <c r="MQP4" s="319"/>
      <c r="MQQ4" s="319"/>
      <c r="MQR4" s="319"/>
      <c r="MQS4" s="319"/>
      <c r="MQT4" s="319"/>
      <c r="MQU4" s="319"/>
      <c r="MQV4" s="319"/>
      <c r="MQW4" s="319"/>
      <c r="MQX4" s="319"/>
      <c r="MQY4" s="319"/>
      <c r="MQZ4" s="319"/>
      <c r="MRA4" s="319"/>
      <c r="MRB4" s="319"/>
      <c r="MRC4" s="319"/>
      <c r="MRD4" s="319"/>
      <c r="MRE4" s="319"/>
      <c r="MRF4" s="319"/>
      <c r="MRG4" s="319"/>
      <c r="MRH4" s="319"/>
      <c r="MRI4" s="319"/>
      <c r="MRJ4" s="319"/>
      <c r="MRK4" s="319"/>
      <c r="MRL4" s="319"/>
      <c r="MRM4" s="319"/>
      <c r="MRN4" s="319"/>
      <c r="MRO4" s="319"/>
      <c r="MRP4" s="319"/>
      <c r="MRQ4" s="319"/>
      <c r="MRR4" s="319"/>
      <c r="MRS4" s="319"/>
      <c r="MRT4" s="319"/>
      <c r="MRU4" s="319"/>
      <c r="MRV4" s="319"/>
      <c r="MRW4" s="319"/>
      <c r="MRX4" s="319"/>
      <c r="MRY4" s="319"/>
      <c r="MRZ4" s="319"/>
      <c r="MSA4" s="319"/>
      <c r="MSB4" s="319"/>
      <c r="MSC4" s="319"/>
      <c r="MSD4" s="319"/>
      <c r="MSE4" s="319"/>
      <c r="MSF4" s="319"/>
      <c r="MSG4" s="319"/>
      <c r="MSH4" s="319"/>
      <c r="MSI4" s="319"/>
      <c r="MSJ4" s="319"/>
      <c r="MSK4" s="319"/>
      <c r="MSL4" s="319"/>
      <c r="MSM4" s="319"/>
      <c r="MSN4" s="319"/>
      <c r="MSO4" s="319"/>
      <c r="MSP4" s="319"/>
      <c r="MSQ4" s="319"/>
      <c r="MSR4" s="319"/>
      <c r="MSS4" s="319"/>
      <c r="MST4" s="319"/>
      <c r="MSU4" s="319"/>
      <c r="MSV4" s="319"/>
      <c r="MSW4" s="319"/>
      <c r="MSX4" s="319"/>
      <c r="MSY4" s="319"/>
      <c r="MSZ4" s="319"/>
      <c r="MTA4" s="319"/>
      <c r="MTB4" s="319"/>
      <c r="MTC4" s="319"/>
      <c r="MTD4" s="319"/>
      <c r="MTE4" s="319"/>
      <c r="MTF4" s="319"/>
      <c r="MTG4" s="319"/>
      <c r="MTH4" s="319"/>
      <c r="MTI4" s="319"/>
      <c r="MTJ4" s="319"/>
      <c r="MTK4" s="319"/>
      <c r="MTL4" s="319"/>
      <c r="MTM4" s="319"/>
      <c r="MTN4" s="319"/>
      <c r="MTO4" s="319"/>
      <c r="MTP4" s="319"/>
      <c r="MTQ4" s="319"/>
      <c r="MTR4" s="319"/>
      <c r="MTS4" s="319"/>
      <c r="MTT4" s="319"/>
      <c r="MTU4" s="319"/>
      <c r="MTV4" s="319"/>
      <c r="MTW4" s="319"/>
      <c r="MTX4" s="319"/>
      <c r="MTY4" s="319"/>
      <c r="MTZ4" s="319"/>
      <c r="MUA4" s="319"/>
      <c r="MUB4" s="319"/>
      <c r="MUC4" s="319"/>
      <c r="MUD4" s="319"/>
      <c r="MUE4" s="319"/>
      <c r="MUF4" s="319"/>
      <c r="MUG4" s="319"/>
      <c r="MUH4" s="319"/>
      <c r="MUI4" s="319"/>
      <c r="MUJ4" s="319"/>
      <c r="MUK4" s="319"/>
      <c r="MUL4" s="319"/>
      <c r="MUM4" s="319"/>
      <c r="MUN4" s="319"/>
      <c r="MUO4" s="319"/>
      <c r="MUP4" s="319"/>
      <c r="MUQ4" s="319"/>
      <c r="MUR4" s="319"/>
      <c r="MUS4" s="319"/>
      <c r="MUT4" s="319"/>
      <c r="MUU4" s="319"/>
      <c r="MUV4" s="319"/>
      <c r="MUW4" s="319"/>
      <c r="MUX4" s="319"/>
      <c r="MUY4" s="319"/>
      <c r="MUZ4" s="319"/>
      <c r="MVA4" s="319"/>
      <c r="MVB4" s="319"/>
      <c r="MVC4" s="319"/>
      <c r="MVD4" s="319"/>
      <c r="MVE4" s="319"/>
      <c r="MVF4" s="319"/>
      <c r="MVG4" s="319"/>
      <c r="MVH4" s="319"/>
      <c r="MVI4" s="319"/>
      <c r="MVJ4" s="319"/>
      <c r="MVK4" s="319"/>
      <c r="MVL4" s="319"/>
      <c r="MVM4" s="319"/>
      <c r="MVN4" s="319"/>
      <c r="MVO4" s="319"/>
      <c r="MVP4" s="319"/>
      <c r="MVQ4" s="319"/>
      <c r="MVR4" s="319"/>
      <c r="MVS4" s="319"/>
      <c r="MVT4" s="319"/>
      <c r="MVU4" s="319"/>
      <c r="MVV4" s="319"/>
      <c r="MVW4" s="319"/>
      <c r="MVX4" s="319"/>
      <c r="MVY4" s="319"/>
      <c r="MVZ4" s="319"/>
      <c r="MWA4" s="319"/>
      <c r="MWB4" s="319"/>
      <c r="MWC4" s="319"/>
      <c r="MWD4" s="319"/>
      <c r="MWE4" s="319"/>
      <c r="MWF4" s="319"/>
      <c r="MWG4" s="319"/>
      <c r="MWH4" s="319"/>
      <c r="MWI4" s="319"/>
      <c r="MWJ4" s="319"/>
      <c r="MWK4" s="319"/>
      <c r="MWL4" s="319"/>
      <c r="MWM4" s="319"/>
      <c r="MWN4" s="319"/>
      <c r="MWO4" s="319"/>
      <c r="MWP4" s="319"/>
      <c r="MWQ4" s="319"/>
      <c r="MWR4" s="319"/>
      <c r="MWS4" s="319"/>
      <c r="MWT4" s="319"/>
      <c r="MWU4" s="319"/>
      <c r="MWV4" s="319"/>
      <c r="MWW4" s="319"/>
      <c r="MWX4" s="319"/>
      <c r="MWY4" s="319"/>
      <c r="MWZ4" s="319"/>
      <c r="MXA4" s="319"/>
      <c r="MXB4" s="319"/>
      <c r="MXC4" s="319"/>
      <c r="MXD4" s="319"/>
      <c r="MXE4" s="319"/>
      <c r="MXF4" s="319"/>
      <c r="MXG4" s="319"/>
      <c r="MXH4" s="319"/>
      <c r="MXI4" s="319"/>
      <c r="MXJ4" s="319"/>
      <c r="MXK4" s="319"/>
      <c r="MXL4" s="319"/>
      <c r="MXM4" s="319"/>
      <c r="MXN4" s="319"/>
      <c r="MXO4" s="319"/>
      <c r="MXP4" s="319"/>
      <c r="MXQ4" s="319"/>
      <c r="MXR4" s="319"/>
      <c r="MXS4" s="319"/>
      <c r="MXT4" s="319"/>
      <c r="MXU4" s="319"/>
      <c r="MXV4" s="319"/>
      <c r="MXW4" s="319"/>
      <c r="MXX4" s="319"/>
      <c r="MXY4" s="319"/>
      <c r="MXZ4" s="319"/>
      <c r="MYA4" s="319"/>
      <c r="MYB4" s="319"/>
      <c r="MYC4" s="319"/>
      <c r="MYD4" s="319"/>
      <c r="MYE4" s="319"/>
      <c r="MYF4" s="319"/>
      <c r="MYG4" s="319"/>
      <c r="MYH4" s="319"/>
      <c r="MYI4" s="319"/>
      <c r="MYJ4" s="319"/>
      <c r="MYK4" s="319"/>
      <c r="MYL4" s="319"/>
      <c r="MYM4" s="319"/>
      <c r="MYN4" s="319"/>
      <c r="MYO4" s="319"/>
      <c r="MYP4" s="319"/>
      <c r="MYQ4" s="319"/>
      <c r="MYR4" s="319"/>
      <c r="MYS4" s="319"/>
      <c r="MYT4" s="319"/>
      <c r="MYU4" s="319"/>
      <c r="MYV4" s="319"/>
      <c r="MYW4" s="319"/>
      <c r="MYX4" s="319"/>
      <c r="MYY4" s="319"/>
      <c r="MYZ4" s="319"/>
      <c r="MZA4" s="319"/>
      <c r="MZB4" s="319"/>
      <c r="MZC4" s="319"/>
      <c r="MZD4" s="319"/>
      <c r="MZE4" s="319"/>
      <c r="MZF4" s="319"/>
      <c r="MZG4" s="319"/>
      <c r="MZH4" s="319"/>
      <c r="MZI4" s="319"/>
      <c r="MZJ4" s="319"/>
      <c r="MZK4" s="319"/>
      <c r="MZL4" s="319"/>
      <c r="MZM4" s="319"/>
      <c r="MZN4" s="319"/>
      <c r="MZO4" s="319"/>
      <c r="MZP4" s="319"/>
      <c r="MZQ4" s="319"/>
      <c r="MZR4" s="319"/>
      <c r="MZS4" s="319"/>
      <c r="MZT4" s="319"/>
      <c r="MZU4" s="319"/>
      <c r="MZV4" s="319"/>
      <c r="MZW4" s="319"/>
      <c r="MZX4" s="319"/>
      <c r="MZY4" s="319"/>
      <c r="MZZ4" s="319"/>
      <c r="NAA4" s="319"/>
      <c r="NAB4" s="319"/>
      <c r="NAC4" s="319"/>
      <c r="NAD4" s="319"/>
      <c r="NAE4" s="319"/>
      <c r="NAF4" s="319"/>
      <c r="NAG4" s="319"/>
      <c r="NAH4" s="319"/>
      <c r="NAI4" s="319"/>
      <c r="NAJ4" s="319"/>
      <c r="NAK4" s="319"/>
      <c r="NAL4" s="319"/>
      <c r="NAM4" s="319"/>
      <c r="NAN4" s="319"/>
      <c r="NAO4" s="319"/>
      <c r="NAP4" s="319"/>
      <c r="NAQ4" s="319"/>
      <c r="NAR4" s="319"/>
      <c r="NAS4" s="319"/>
      <c r="NAT4" s="319"/>
      <c r="NAU4" s="319"/>
      <c r="NAV4" s="319"/>
      <c r="NAW4" s="319"/>
      <c r="NAX4" s="319"/>
      <c r="NAY4" s="319"/>
      <c r="NAZ4" s="319"/>
      <c r="NBA4" s="319"/>
      <c r="NBB4" s="319"/>
      <c r="NBC4" s="319"/>
      <c r="NBD4" s="319"/>
      <c r="NBE4" s="319"/>
      <c r="NBF4" s="319"/>
      <c r="NBG4" s="319"/>
      <c r="NBH4" s="319"/>
      <c r="NBI4" s="319"/>
      <c r="NBJ4" s="319"/>
      <c r="NBK4" s="319"/>
      <c r="NBL4" s="319"/>
      <c r="NBM4" s="319"/>
      <c r="NBN4" s="319"/>
      <c r="NBO4" s="319"/>
      <c r="NBP4" s="319"/>
      <c r="NBQ4" s="319"/>
      <c r="NBR4" s="319"/>
      <c r="NBS4" s="319"/>
      <c r="NBT4" s="319"/>
      <c r="NBU4" s="319"/>
      <c r="NBV4" s="319"/>
      <c r="NBW4" s="319"/>
      <c r="NBX4" s="319"/>
      <c r="NBY4" s="319"/>
      <c r="NBZ4" s="319"/>
      <c r="NCA4" s="319"/>
      <c r="NCB4" s="319"/>
      <c r="NCC4" s="319"/>
      <c r="NCD4" s="319"/>
      <c r="NCE4" s="319"/>
      <c r="NCF4" s="319"/>
      <c r="NCG4" s="319"/>
      <c r="NCH4" s="319"/>
      <c r="NCI4" s="319"/>
      <c r="NCJ4" s="319"/>
      <c r="NCK4" s="319"/>
      <c r="NCL4" s="319"/>
      <c r="NCM4" s="319"/>
      <c r="NCN4" s="319"/>
      <c r="NCO4" s="319"/>
      <c r="NCP4" s="319"/>
      <c r="NCQ4" s="319"/>
      <c r="NCR4" s="319"/>
      <c r="NCS4" s="319"/>
      <c r="NCT4" s="319"/>
      <c r="NCU4" s="319"/>
      <c r="NCV4" s="319"/>
      <c r="NCW4" s="319"/>
      <c r="NCX4" s="319"/>
      <c r="NCY4" s="319"/>
      <c r="NCZ4" s="319"/>
      <c r="NDA4" s="319"/>
      <c r="NDB4" s="319"/>
      <c r="NDC4" s="319"/>
      <c r="NDD4" s="319"/>
      <c r="NDE4" s="319"/>
      <c r="NDF4" s="319"/>
      <c r="NDG4" s="319"/>
      <c r="NDH4" s="319"/>
      <c r="NDI4" s="319"/>
      <c r="NDJ4" s="319"/>
      <c r="NDK4" s="319"/>
      <c r="NDL4" s="319"/>
      <c r="NDM4" s="319"/>
      <c r="NDN4" s="319"/>
      <c r="NDO4" s="319"/>
      <c r="NDP4" s="319"/>
      <c r="NDQ4" s="319"/>
      <c r="NDR4" s="319"/>
      <c r="NDS4" s="319"/>
      <c r="NDT4" s="319"/>
      <c r="NDU4" s="319"/>
      <c r="NDV4" s="319"/>
      <c r="NDW4" s="319"/>
      <c r="NDX4" s="319"/>
      <c r="NDY4" s="319"/>
      <c r="NDZ4" s="319"/>
      <c r="NEA4" s="319"/>
      <c r="NEB4" s="319"/>
      <c r="NEC4" s="319"/>
      <c r="NED4" s="319"/>
      <c r="NEE4" s="319"/>
      <c r="NEF4" s="319"/>
      <c r="NEG4" s="319"/>
      <c r="NEH4" s="319"/>
      <c r="NEI4" s="319"/>
      <c r="NEJ4" s="319"/>
      <c r="NEK4" s="319"/>
      <c r="NEL4" s="319"/>
      <c r="NEM4" s="319"/>
      <c r="NEN4" s="319"/>
      <c r="NEO4" s="319"/>
      <c r="NEP4" s="319"/>
      <c r="NEQ4" s="319"/>
      <c r="NER4" s="319"/>
      <c r="NES4" s="319"/>
      <c r="NET4" s="319"/>
      <c r="NEU4" s="319"/>
      <c r="NEV4" s="319"/>
      <c r="NEW4" s="319"/>
      <c r="NEX4" s="319"/>
      <c r="NEY4" s="319"/>
      <c r="NEZ4" s="319"/>
      <c r="NFA4" s="319"/>
      <c r="NFB4" s="319"/>
      <c r="NFC4" s="319"/>
      <c r="NFD4" s="319"/>
      <c r="NFE4" s="319"/>
      <c r="NFF4" s="319"/>
      <c r="NFG4" s="319"/>
      <c r="NFH4" s="319"/>
      <c r="NFI4" s="319"/>
      <c r="NFJ4" s="319"/>
      <c r="NFK4" s="319"/>
      <c r="NFL4" s="319"/>
      <c r="NFM4" s="319"/>
      <c r="NFN4" s="319"/>
      <c r="NFO4" s="319"/>
      <c r="NFP4" s="319"/>
      <c r="NFQ4" s="319"/>
      <c r="NFR4" s="319"/>
      <c r="NFS4" s="319"/>
      <c r="NFT4" s="319"/>
      <c r="NFU4" s="319"/>
      <c r="NFV4" s="319"/>
      <c r="NFW4" s="319"/>
      <c r="NFX4" s="319"/>
      <c r="NFY4" s="319"/>
      <c r="NFZ4" s="319"/>
      <c r="NGA4" s="319"/>
      <c r="NGB4" s="319"/>
      <c r="NGC4" s="319"/>
      <c r="NGD4" s="319"/>
      <c r="NGE4" s="319"/>
      <c r="NGF4" s="319"/>
      <c r="NGG4" s="319"/>
      <c r="NGH4" s="319"/>
      <c r="NGI4" s="319"/>
      <c r="NGJ4" s="319"/>
      <c r="NGK4" s="319"/>
      <c r="NGL4" s="319"/>
      <c r="NGM4" s="319"/>
      <c r="NGN4" s="319"/>
      <c r="NGO4" s="319"/>
      <c r="NGP4" s="319"/>
      <c r="NGQ4" s="319"/>
      <c r="NGR4" s="319"/>
      <c r="NGS4" s="319"/>
      <c r="NGT4" s="319"/>
      <c r="NGU4" s="319"/>
      <c r="NGV4" s="319"/>
      <c r="NGW4" s="319"/>
      <c r="NGX4" s="319"/>
      <c r="NGY4" s="319"/>
      <c r="NGZ4" s="319"/>
      <c r="NHA4" s="319"/>
      <c r="NHB4" s="319"/>
      <c r="NHC4" s="319"/>
      <c r="NHD4" s="319"/>
      <c r="NHE4" s="319"/>
      <c r="NHF4" s="319"/>
      <c r="NHG4" s="319"/>
      <c r="NHH4" s="319"/>
      <c r="NHI4" s="319"/>
      <c r="NHJ4" s="319"/>
      <c r="NHK4" s="319"/>
      <c r="NHL4" s="319"/>
      <c r="NHM4" s="319"/>
      <c r="NHN4" s="319"/>
      <c r="NHO4" s="319"/>
      <c r="NHP4" s="319"/>
      <c r="NHQ4" s="319"/>
      <c r="NHR4" s="319"/>
      <c r="NHS4" s="319"/>
      <c r="NHT4" s="319"/>
      <c r="NHU4" s="319"/>
      <c r="NHV4" s="319"/>
      <c r="NHW4" s="319"/>
      <c r="NHX4" s="319"/>
      <c r="NHY4" s="319"/>
      <c r="NHZ4" s="319"/>
      <c r="NIA4" s="319"/>
      <c r="NIB4" s="319"/>
      <c r="NIC4" s="319"/>
      <c r="NID4" s="319"/>
      <c r="NIE4" s="319"/>
      <c r="NIF4" s="319"/>
      <c r="NIG4" s="319"/>
      <c r="NIH4" s="319"/>
      <c r="NII4" s="319"/>
      <c r="NIJ4" s="319"/>
      <c r="NIK4" s="319"/>
      <c r="NIL4" s="319"/>
      <c r="NIM4" s="319"/>
      <c r="NIN4" s="319"/>
      <c r="NIO4" s="319"/>
      <c r="NIP4" s="319"/>
      <c r="NIQ4" s="319"/>
      <c r="NIR4" s="319"/>
      <c r="NIS4" s="319"/>
      <c r="NIT4" s="319"/>
      <c r="NIU4" s="319"/>
      <c r="NIV4" s="319"/>
      <c r="NIW4" s="319"/>
      <c r="NIX4" s="319"/>
      <c r="NIY4" s="319"/>
      <c r="NIZ4" s="319"/>
      <c r="NJA4" s="319"/>
      <c r="NJB4" s="319"/>
      <c r="NJC4" s="319"/>
      <c r="NJD4" s="319"/>
      <c r="NJE4" s="319"/>
      <c r="NJF4" s="319"/>
      <c r="NJG4" s="319"/>
      <c r="NJH4" s="319"/>
      <c r="NJI4" s="319"/>
      <c r="NJJ4" s="319"/>
      <c r="NJK4" s="319"/>
      <c r="NJL4" s="319"/>
      <c r="NJM4" s="319"/>
      <c r="NJN4" s="319"/>
      <c r="NJO4" s="319"/>
      <c r="NJP4" s="319"/>
      <c r="NJQ4" s="319"/>
      <c r="NJR4" s="319"/>
      <c r="NJS4" s="319"/>
      <c r="NJT4" s="319"/>
      <c r="NJU4" s="319"/>
      <c r="NJV4" s="319"/>
      <c r="NJW4" s="319"/>
      <c r="NJX4" s="319"/>
      <c r="NJY4" s="319"/>
      <c r="NJZ4" s="319"/>
      <c r="NKA4" s="319"/>
      <c r="NKB4" s="319"/>
      <c r="NKC4" s="319"/>
      <c r="NKD4" s="319"/>
      <c r="NKE4" s="319"/>
      <c r="NKF4" s="319"/>
      <c r="NKG4" s="319"/>
      <c r="NKH4" s="319"/>
      <c r="NKI4" s="319"/>
      <c r="NKJ4" s="319"/>
      <c r="NKK4" s="319"/>
      <c r="NKL4" s="319"/>
      <c r="NKM4" s="319"/>
      <c r="NKN4" s="319"/>
      <c r="NKO4" s="319"/>
      <c r="NKP4" s="319"/>
      <c r="NKQ4" s="319"/>
      <c r="NKR4" s="319"/>
      <c r="NKS4" s="319"/>
      <c r="NKT4" s="319"/>
      <c r="NKU4" s="319"/>
      <c r="NKV4" s="319"/>
      <c r="NKW4" s="319"/>
      <c r="NKX4" s="319"/>
      <c r="NKY4" s="319"/>
      <c r="NKZ4" s="319"/>
      <c r="NLA4" s="319"/>
      <c r="NLB4" s="319"/>
      <c r="NLC4" s="319"/>
      <c r="NLD4" s="319"/>
      <c r="NLE4" s="319"/>
      <c r="NLF4" s="319"/>
      <c r="NLG4" s="319"/>
      <c r="NLH4" s="319"/>
      <c r="NLI4" s="319"/>
      <c r="NLJ4" s="319"/>
      <c r="NLK4" s="319"/>
      <c r="NLL4" s="319"/>
      <c r="NLM4" s="319"/>
      <c r="NLN4" s="319"/>
      <c r="NLO4" s="319"/>
      <c r="NLP4" s="319"/>
      <c r="NLQ4" s="319"/>
      <c r="NLR4" s="319"/>
      <c r="NLS4" s="319"/>
      <c r="NLT4" s="319"/>
      <c r="NLU4" s="319"/>
      <c r="NLV4" s="319"/>
      <c r="NLW4" s="319"/>
      <c r="NLX4" s="319"/>
      <c r="NLY4" s="319"/>
      <c r="NLZ4" s="319"/>
      <c r="NMA4" s="319"/>
      <c r="NMB4" s="319"/>
      <c r="NMC4" s="319"/>
      <c r="NMD4" s="319"/>
      <c r="NME4" s="319"/>
      <c r="NMF4" s="319"/>
      <c r="NMG4" s="319"/>
      <c r="NMH4" s="319"/>
      <c r="NMI4" s="319"/>
      <c r="NMJ4" s="319"/>
      <c r="NMK4" s="319"/>
      <c r="NML4" s="319"/>
      <c r="NMM4" s="319"/>
      <c r="NMN4" s="319"/>
      <c r="NMO4" s="319"/>
      <c r="NMP4" s="319"/>
      <c r="NMQ4" s="319"/>
      <c r="NMR4" s="319"/>
      <c r="NMS4" s="319"/>
      <c r="NMT4" s="319"/>
      <c r="NMU4" s="319"/>
      <c r="NMV4" s="319"/>
      <c r="NMW4" s="319"/>
      <c r="NMX4" s="319"/>
      <c r="NMY4" s="319"/>
      <c r="NMZ4" s="319"/>
      <c r="NNA4" s="319"/>
      <c r="NNB4" s="319"/>
      <c r="NNC4" s="319"/>
      <c r="NND4" s="319"/>
      <c r="NNE4" s="319"/>
      <c r="NNF4" s="319"/>
      <c r="NNG4" s="319"/>
      <c r="NNH4" s="319"/>
      <c r="NNI4" s="319"/>
      <c r="NNJ4" s="319"/>
      <c r="NNK4" s="319"/>
      <c r="NNL4" s="319"/>
      <c r="NNM4" s="319"/>
      <c r="NNN4" s="319"/>
      <c r="NNO4" s="319"/>
      <c r="NNP4" s="319"/>
      <c r="NNQ4" s="319"/>
      <c r="NNR4" s="319"/>
      <c r="NNS4" s="319"/>
      <c r="NNT4" s="319"/>
      <c r="NNU4" s="319"/>
      <c r="NNV4" s="319"/>
      <c r="NNW4" s="319"/>
      <c r="NNX4" s="319"/>
      <c r="NNY4" s="319"/>
      <c r="NNZ4" s="319"/>
      <c r="NOA4" s="319"/>
      <c r="NOB4" s="319"/>
      <c r="NOC4" s="319"/>
      <c r="NOD4" s="319"/>
      <c r="NOE4" s="319"/>
      <c r="NOF4" s="319"/>
      <c r="NOG4" s="319"/>
      <c r="NOH4" s="319"/>
      <c r="NOI4" s="319"/>
      <c r="NOJ4" s="319"/>
      <c r="NOK4" s="319"/>
      <c r="NOL4" s="319"/>
      <c r="NOM4" s="319"/>
      <c r="NON4" s="319"/>
      <c r="NOO4" s="319"/>
      <c r="NOP4" s="319"/>
      <c r="NOQ4" s="319"/>
      <c r="NOR4" s="319"/>
      <c r="NOS4" s="319"/>
      <c r="NOT4" s="319"/>
      <c r="NOU4" s="319"/>
      <c r="NOV4" s="319"/>
      <c r="NOW4" s="319"/>
      <c r="NOX4" s="319"/>
      <c r="NOY4" s="319"/>
      <c r="NOZ4" s="319"/>
      <c r="NPA4" s="319"/>
      <c r="NPB4" s="319"/>
      <c r="NPC4" s="319"/>
      <c r="NPD4" s="319"/>
      <c r="NPE4" s="319"/>
      <c r="NPF4" s="319"/>
      <c r="NPG4" s="319"/>
      <c r="NPH4" s="319"/>
      <c r="NPI4" s="319"/>
      <c r="NPJ4" s="319"/>
      <c r="NPK4" s="319"/>
      <c r="NPL4" s="319"/>
      <c r="NPM4" s="319"/>
      <c r="NPN4" s="319"/>
      <c r="NPO4" s="319"/>
      <c r="NPP4" s="319"/>
      <c r="NPQ4" s="319"/>
      <c r="NPR4" s="319"/>
      <c r="NPS4" s="319"/>
      <c r="NPT4" s="319"/>
      <c r="NPU4" s="319"/>
      <c r="NPV4" s="319"/>
      <c r="NPW4" s="319"/>
      <c r="NPX4" s="319"/>
      <c r="NPY4" s="319"/>
      <c r="NPZ4" s="319"/>
      <c r="NQA4" s="319"/>
      <c r="NQB4" s="319"/>
      <c r="NQC4" s="319"/>
      <c r="NQD4" s="319"/>
      <c r="NQE4" s="319"/>
      <c r="NQF4" s="319"/>
      <c r="NQG4" s="319"/>
      <c r="NQH4" s="319"/>
      <c r="NQI4" s="319"/>
      <c r="NQJ4" s="319"/>
      <c r="NQK4" s="319"/>
      <c r="NQL4" s="319"/>
      <c r="NQM4" s="319"/>
      <c r="NQN4" s="319"/>
      <c r="NQO4" s="319"/>
      <c r="NQP4" s="319"/>
      <c r="NQQ4" s="319"/>
      <c r="NQR4" s="319"/>
      <c r="NQS4" s="319"/>
      <c r="NQT4" s="319"/>
      <c r="NQU4" s="319"/>
      <c r="NQV4" s="319"/>
      <c r="NQW4" s="319"/>
      <c r="NQX4" s="319"/>
      <c r="NQY4" s="319"/>
      <c r="NQZ4" s="319"/>
      <c r="NRA4" s="319"/>
      <c r="NRB4" s="319"/>
      <c r="NRC4" s="319"/>
      <c r="NRD4" s="319"/>
      <c r="NRE4" s="319"/>
      <c r="NRF4" s="319"/>
      <c r="NRG4" s="319"/>
      <c r="NRH4" s="319"/>
      <c r="NRI4" s="319"/>
      <c r="NRJ4" s="319"/>
      <c r="NRK4" s="319"/>
      <c r="NRL4" s="319"/>
      <c r="NRM4" s="319"/>
      <c r="NRN4" s="319"/>
      <c r="NRO4" s="319"/>
      <c r="NRP4" s="319"/>
      <c r="NRQ4" s="319"/>
      <c r="NRR4" s="319"/>
      <c r="NRS4" s="319"/>
      <c r="NRT4" s="319"/>
      <c r="NRU4" s="319"/>
      <c r="NRV4" s="319"/>
      <c r="NRW4" s="319"/>
      <c r="NRX4" s="319"/>
      <c r="NRY4" s="319"/>
      <c r="NRZ4" s="319"/>
      <c r="NSA4" s="319"/>
      <c r="NSB4" s="319"/>
      <c r="NSC4" s="319"/>
      <c r="NSD4" s="319"/>
      <c r="NSE4" s="319"/>
      <c r="NSF4" s="319"/>
      <c r="NSG4" s="319"/>
      <c r="NSH4" s="319"/>
      <c r="NSI4" s="319"/>
      <c r="NSJ4" s="319"/>
      <c r="NSK4" s="319"/>
      <c r="NSL4" s="319"/>
      <c r="NSM4" s="319"/>
      <c r="NSN4" s="319"/>
      <c r="NSO4" s="319"/>
      <c r="NSP4" s="319"/>
      <c r="NSQ4" s="319"/>
      <c r="NSR4" s="319"/>
      <c r="NSS4" s="319"/>
      <c r="NST4" s="319"/>
      <c r="NSU4" s="319"/>
      <c r="NSV4" s="319"/>
      <c r="NSW4" s="319"/>
      <c r="NSX4" s="319"/>
      <c r="NSY4" s="319"/>
      <c r="NSZ4" s="319"/>
      <c r="NTA4" s="319"/>
      <c r="NTB4" s="319"/>
      <c r="NTC4" s="319"/>
      <c r="NTD4" s="319"/>
      <c r="NTE4" s="319"/>
      <c r="NTF4" s="319"/>
      <c r="NTG4" s="319"/>
      <c r="NTH4" s="319"/>
      <c r="NTI4" s="319"/>
      <c r="NTJ4" s="319"/>
      <c r="NTK4" s="319"/>
      <c r="NTL4" s="319"/>
      <c r="NTM4" s="319"/>
      <c r="NTN4" s="319"/>
      <c r="NTO4" s="319"/>
      <c r="NTP4" s="319"/>
      <c r="NTQ4" s="319"/>
      <c r="NTR4" s="319"/>
      <c r="NTS4" s="319"/>
      <c r="NTT4" s="319"/>
      <c r="NTU4" s="319"/>
      <c r="NTV4" s="319"/>
      <c r="NTW4" s="319"/>
      <c r="NTX4" s="319"/>
      <c r="NTY4" s="319"/>
      <c r="NTZ4" s="319"/>
      <c r="NUA4" s="319"/>
      <c r="NUB4" s="319"/>
      <c r="NUC4" s="319"/>
      <c r="NUD4" s="319"/>
      <c r="NUE4" s="319"/>
      <c r="NUF4" s="319"/>
      <c r="NUG4" s="319"/>
      <c r="NUH4" s="319"/>
      <c r="NUI4" s="319"/>
      <c r="NUJ4" s="319"/>
      <c r="NUK4" s="319"/>
      <c r="NUL4" s="319"/>
      <c r="NUM4" s="319"/>
      <c r="NUN4" s="319"/>
      <c r="NUO4" s="319"/>
      <c r="NUP4" s="319"/>
      <c r="NUQ4" s="319"/>
      <c r="NUR4" s="319"/>
      <c r="NUS4" s="319"/>
      <c r="NUT4" s="319"/>
      <c r="NUU4" s="319"/>
      <c r="NUV4" s="319"/>
      <c r="NUW4" s="319"/>
      <c r="NUX4" s="319"/>
      <c r="NUY4" s="319"/>
      <c r="NUZ4" s="319"/>
      <c r="NVA4" s="319"/>
      <c r="NVB4" s="319"/>
      <c r="NVC4" s="319"/>
      <c r="NVD4" s="319"/>
      <c r="NVE4" s="319"/>
      <c r="NVF4" s="319"/>
      <c r="NVG4" s="319"/>
      <c r="NVH4" s="319"/>
      <c r="NVI4" s="319"/>
      <c r="NVJ4" s="319"/>
      <c r="NVK4" s="319"/>
      <c r="NVL4" s="319"/>
      <c r="NVM4" s="319"/>
      <c r="NVN4" s="319"/>
      <c r="NVO4" s="319"/>
      <c r="NVP4" s="319"/>
      <c r="NVQ4" s="319"/>
      <c r="NVR4" s="319"/>
      <c r="NVS4" s="319"/>
      <c r="NVT4" s="319"/>
      <c r="NVU4" s="319"/>
      <c r="NVV4" s="319"/>
      <c r="NVW4" s="319"/>
      <c r="NVX4" s="319"/>
      <c r="NVY4" s="319"/>
      <c r="NVZ4" s="319"/>
      <c r="NWA4" s="319"/>
      <c r="NWB4" s="319"/>
      <c r="NWC4" s="319"/>
      <c r="NWD4" s="319"/>
      <c r="NWE4" s="319"/>
      <c r="NWF4" s="319"/>
      <c r="NWG4" s="319"/>
      <c r="NWH4" s="319"/>
      <c r="NWI4" s="319"/>
      <c r="NWJ4" s="319"/>
      <c r="NWK4" s="319"/>
      <c r="NWL4" s="319"/>
      <c r="NWM4" s="319"/>
      <c r="NWN4" s="319"/>
      <c r="NWO4" s="319"/>
      <c r="NWP4" s="319"/>
      <c r="NWQ4" s="319"/>
      <c r="NWR4" s="319"/>
      <c r="NWS4" s="319"/>
      <c r="NWT4" s="319"/>
      <c r="NWU4" s="319"/>
      <c r="NWV4" s="319"/>
      <c r="NWW4" s="319"/>
      <c r="NWX4" s="319"/>
      <c r="NWY4" s="319"/>
      <c r="NWZ4" s="319"/>
      <c r="NXA4" s="319"/>
      <c r="NXB4" s="319"/>
      <c r="NXC4" s="319"/>
      <c r="NXD4" s="319"/>
      <c r="NXE4" s="319"/>
      <c r="NXF4" s="319"/>
      <c r="NXG4" s="319"/>
      <c r="NXH4" s="319"/>
      <c r="NXI4" s="319"/>
      <c r="NXJ4" s="319"/>
      <c r="NXK4" s="319"/>
      <c r="NXL4" s="319"/>
      <c r="NXM4" s="319"/>
      <c r="NXN4" s="319"/>
      <c r="NXO4" s="319"/>
      <c r="NXP4" s="319"/>
      <c r="NXQ4" s="319"/>
      <c r="NXR4" s="319"/>
      <c r="NXS4" s="319"/>
      <c r="NXT4" s="319"/>
      <c r="NXU4" s="319"/>
      <c r="NXV4" s="319"/>
      <c r="NXW4" s="319"/>
      <c r="NXX4" s="319"/>
      <c r="NXY4" s="319"/>
      <c r="NXZ4" s="319"/>
      <c r="NYA4" s="319"/>
      <c r="NYB4" s="319"/>
      <c r="NYC4" s="319"/>
      <c r="NYD4" s="319"/>
      <c r="NYE4" s="319"/>
      <c r="NYF4" s="319"/>
      <c r="NYG4" s="319"/>
      <c r="NYH4" s="319"/>
      <c r="NYI4" s="319"/>
      <c r="NYJ4" s="319"/>
      <c r="NYK4" s="319"/>
      <c r="NYL4" s="319"/>
      <c r="NYM4" s="319"/>
      <c r="NYN4" s="319"/>
      <c r="NYO4" s="319"/>
      <c r="NYP4" s="319"/>
      <c r="NYQ4" s="319"/>
      <c r="NYR4" s="319"/>
      <c r="NYS4" s="319"/>
      <c r="NYT4" s="319"/>
      <c r="NYU4" s="319"/>
      <c r="NYV4" s="319"/>
      <c r="NYW4" s="319"/>
      <c r="NYX4" s="319"/>
      <c r="NYY4" s="319"/>
      <c r="NYZ4" s="319"/>
      <c r="NZA4" s="319"/>
      <c r="NZB4" s="319"/>
      <c r="NZC4" s="319"/>
      <c r="NZD4" s="319"/>
      <c r="NZE4" s="319"/>
      <c r="NZF4" s="319"/>
      <c r="NZG4" s="319"/>
      <c r="NZH4" s="319"/>
      <c r="NZI4" s="319"/>
      <c r="NZJ4" s="319"/>
      <c r="NZK4" s="319"/>
      <c r="NZL4" s="319"/>
      <c r="NZM4" s="319"/>
      <c r="NZN4" s="319"/>
      <c r="NZO4" s="319"/>
      <c r="NZP4" s="319"/>
      <c r="NZQ4" s="319"/>
      <c r="NZR4" s="319"/>
      <c r="NZS4" s="319"/>
      <c r="NZT4" s="319"/>
      <c r="NZU4" s="319"/>
      <c r="NZV4" s="319"/>
      <c r="NZW4" s="319"/>
      <c r="NZX4" s="319"/>
      <c r="NZY4" s="319"/>
      <c r="NZZ4" s="319"/>
      <c r="OAA4" s="319"/>
      <c r="OAB4" s="319"/>
      <c r="OAC4" s="319"/>
      <c r="OAD4" s="319"/>
      <c r="OAE4" s="319"/>
      <c r="OAF4" s="319"/>
      <c r="OAG4" s="319"/>
      <c r="OAH4" s="319"/>
      <c r="OAI4" s="319"/>
      <c r="OAJ4" s="319"/>
      <c r="OAK4" s="319"/>
      <c r="OAL4" s="319"/>
      <c r="OAM4" s="319"/>
      <c r="OAN4" s="319"/>
      <c r="OAO4" s="319"/>
      <c r="OAP4" s="319"/>
      <c r="OAQ4" s="319"/>
      <c r="OAR4" s="319"/>
      <c r="OAS4" s="319"/>
      <c r="OAT4" s="319"/>
      <c r="OAU4" s="319"/>
      <c r="OAV4" s="319"/>
      <c r="OAW4" s="319"/>
      <c r="OAX4" s="319"/>
      <c r="OAY4" s="319"/>
      <c r="OAZ4" s="319"/>
      <c r="OBA4" s="319"/>
      <c r="OBB4" s="319"/>
      <c r="OBC4" s="319"/>
      <c r="OBD4" s="319"/>
      <c r="OBE4" s="319"/>
      <c r="OBF4" s="319"/>
      <c r="OBG4" s="319"/>
      <c r="OBH4" s="319"/>
      <c r="OBI4" s="319"/>
      <c r="OBJ4" s="319"/>
      <c r="OBK4" s="319"/>
      <c r="OBL4" s="319"/>
      <c r="OBM4" s="319"/>
      <c r="OBN4" s="319"/>
      <c r="OBO4" s="319"/>
      <c r="OBP4" s="319"/>
      <c r="OBQ4" s="319"/>
      <c r="OBR4" s="319"/>
      <c r="OBS4" s="319"/>
      <c r="OBT4" s="319"/>
      <c r="OBU4" s="319"/>
      <c r="OBV4" s="319"/>
      <c r="OBW4" s="319"/>
      <c r="OBX4" s="319"/>
      <c r="OBY4" s="319"/>
      <c r="OBZ4" s="319"/>
      <c r="OCA4" s="319"/>
      <c r="OCB4" s="319"/>
      <c r="OCC4" s="319"/>
      <c r="OCD4" s="319"/>
      <c r="OCE4" s="319"/>
      <c r="OCF4" s="319"/>
      <c r="OCG4" s="319"/>
      <c r="OCH4" s="319"/>
      <c r="OCI4" s="319"/>
      <c r="OCJ4" s="319"/>
      <c r="OCK4" s="319"/>
      <c r="OCL4" s="319"/>
      <c r="OCM4" s="319"/>
      <c r="OCN4" s="319"/>
      <c r="OCO4" s="319"/>
      <c r="OCP4" s="319"/>
      <c r="OCQ4" s="319"/>
      <c r="OCR4" s="319"/>
      <c r="OCS4" s="319"/>
      <c r="OCT4" s="319"/>
      <c r="OCU4" s="319"/>
      <c r="OCV4" s="319"/>
      <c r="OCW4" s="319"/>
      <c r="OCX4" s="319"/>
      <c r="OCY4" s="319"/>
      <c r="OCZ4" s="319"/>
      <c r="ODA4" s="319"/>
      <c r="ODB4" s="319"/>
      <c r="ODC4" s="319"/>
      <c r="ODD4" s="319"/>
      <c r="ODE4" s="319"/>
      <c r="ODF4" s="319"/>
      <c r="ODG4" s="319"/>
      <c r="ODH4" s="319"/>
      <c r="ODI4" s="319"/>
      <c r="ODJ4" s="319"/>
      <c r="ODK4" s="319"/>
      <c r="ODL4" s="319"/>
      <c r="ODM4" s="319"/>
      <c r="ODN4" s="319"/>
      <c r="ODO4" s="319"/>
      <c r="ODP4" s="319"/>
      <c r="ODQ4" s="319"/>
      <c r="ODR4" s="319"/>
      <c r="ODS4" s="319"/>
      <c r="ODT4" s="319"/>
      <c r="ODU4" s="319"/>
      <c r="ODV4" s="319"/>
      <c r="ODW4" s="319"/>
      <c r="ODX4" s="319"/>
      <c r="ODY4" s="319"/>
      <c r="ODZ4" s="319"/>
      <c r="OEA4" s="319"/>
      <c r="OEB4" s="319"/>
      <c r="OEC4" s="319"/>
      <c r="OED4" s="319"/>
      <c r="OEE4" s="319"/>
      <c r="OEF4" s="319"/>
      <c r="OEG4" s="319"/>
      <c r="OEH4" s="319"/>
      <c r="OEI4" s="319"/>
      <c r="OEJ4" s="319"/>
      <c r="OEK4" s="319"/>
      <c r="OEL4" s="319"/>
      <c r="OEM4" s="319"/>
      <c r="OEN4" s="319"/>
      <c r="OEO4" s="319"/>
      <c r="OEP4" s="319"/>
      <c r="OEQ4" s="319"/>
      <c r="OER4" s="319"/>
      <c r="OES4" s="319"/>
      <c r="OET4" s="319"/>
      <c r="OEU4" s="319"/>
      <c r="OEV4" s="319"/>
      <c r="OEW4" s="319"/>
      <c r="OEX4" s="319"/>
      <c r="OEY4" s="319"/>
      <c r="OEZ4" s="319"/>
      <c r="OFA4" s="319"/>
      <c r="OFB4" s="319"/>
      <c r="OFC4" s="319"/>
      <c r="OFD4" s="319"/>
      <c r="OFE4" s="319"/>
      <c r="OFF4" s="319"/>
      <c r="OFG4" s="319"/>
      <c r="OFH4" s="319"/>
      <c r="OFI4" s="319"/>
      <c r="OFJ4" s="319"/>
      <c r="OFK4" s="319"/>
      <c r="OFL4" s="319"/>
      <c r="OFM4" s="319"/>
      <c r="OFN4" s="319"/>
      <c r="OFO4" s="319"/>
      <c r="OFP4" s="319"/>
      <c r="OFQ4" s="319"/>
      <c r="OFR4" s="319"/>
      <c r="OFS4" s="319"/>
      <c r="OFT4" s="319"/>
      <c r="OFU4" s="319"/>
      <c r="OFV4" s="319"/>
      <c r="OFW4" s="319"/>
      <c r="OFX4" s="319"/>
      <c r="OFY4" s="319"/>
      <c r="OFZ4" s="319"/>
      <c r="OGA4" s="319"/>
      <c r="OGB4" s="319"/>
      <c r="OGC4" s="319"/>
      <c r="OGD4" s="319"/>
      <c r="OGE4" s="319"/>
      <c r="OGF4" s="319"/>
      <c r="OGG4" s="319"/>
      <c r="OGH4" s="319"/>
      <c r="OGI4" s="319"/>
      <c r="OGJ4" s="319"/>
      <c r="OGK4" s="319"/>
      <c r="OGL4" s="319"/>
      <c r="OGM4" s="319"/>
      <c r="OGN4" s="319"/>
      <c r="OGO4" s="319"/>
      <c r="OGP4" s="319"/>
      <c r="OGQ4" s="319"/>
      <c r="OGR4" s="319"/>
      <c r="OGS4" s="319"/>
      <c r="OGT4" s="319"/>
      <c r="OGU4" s="319"/>
      <c r="OGV4" s="319"/>
      <c r="OGW4" s="319"/>
      <c r="OGX4" s="319"/>
      <c r="OGY4" s="319"/>
      <c r="OGZ4" s="319"/>
      <c r="OHA4" s="319"/>
      <c r="OHB4" s="319"/>
      <c r="OHC4" s="319"/>
      <c r="OHD4" s="319"/>
      <c r="OHE4" s="319"/>
      <c r="OHF4" s="319"/>
      <c r="OHG4" s="319"/>
      <c r="OHH4" s="319"/>
      <c r="OHI4" s="319"/>
      <c r="OHJ4" s="319"/>
      <c r="OHK4" s="319"/>
      <c r="OHL4" s="319"/>
      <c r="OHM4" s="319"/>
      <c r="OHN4" s="319"/>
      <c r="OHO4" s="319"/>
      <c r="OHP4" s="319"/>
      <c r="OHQ4" s="319"/>
      <c r="OHR4" s="319"/>
      <c r="OHS4" s="319"/>
      <c r="OHT4" s="319"/>
      <c r="OHU4" s="319"/>
      <c r="OHV4" s="319"/>
      <c r="OHW4" s="319"/>
      <c r="OHX4" s="319"/>
      <c r="OHY4" s="319"/>
      <c r="OHZ4" s="319"/>
      <c r="OIA4" s="319"/>
      <c r="OIB4" s="319"/>
      <c r="OIC4" s="319"/>
      <c r="OID4" s="319"/>
      <c r="OIE4" s="319"/>
      <c r="OIF4" s="319"/>
      <c r="OIG4" s="319"/>
      <c r="OIH4" s="319"/>
      <c r="OII4" s="319"/>
      <c r="OIJ4" s="319"/>
      <c r="OIK4" s="319"/>
      <c r="OIL4" s="319"/>
      <c r="OIM4" s="319"/>
      <c r="OIN4" s="319"/>
      <c r="OIO4" s="319"/>
      <c r="OIP4" s="319"/>
      <c r="OIQ4" s="319"/>
      <c r="OIR4" s="319"/>
      <c r="OIS4" s="319"/>
      <c r="OIT4" s="319"/>
      <c r="OIU4" s="319"/>
      <c r="OIV4" s="319"/>
      <c r="OIW4" s="319"/>
      <c r="OIX4" s="319"/>
      <c r="OIY4" s="319"/>
      <c r="OIZ4" s="319"/>
      <c r="OJA4" s="319"/>
      <c r="OJB4" s="319"/>
      <c r="OJC4" s="319"/>
      <c r="OJD4" s="319"/>
      <c r="OJE4" s="319"/>
      <c r="OJF4" s="319"/>
      <c r="OJG4" s="319"/>
      <c r="OJH4" s="319"/>
      <c r="OJI4" s="319"/>
      <c r="OJJ4" s="319"/>
      <c r="OJK4" s="319"/>
      <c r="OJL4" s="319"/>
      <c r="OJM4" s="319"/>
      <c r="OJN4" s="319"/>
      <c r="OJO4" s="319"/>
      <c r="OJP4" s="319"/>
      <c r="OJQ4" s="319"/>
      <c r="OJR4" s="319"/>
      <c r="OJS4" s="319"/>
      <c r="OJT4" s="319"/>
      <c r="OJU4" s="319"/>
      <c r="OJV4" s="319"/>
      <c r="OJW4" s="319"/>
      <c r="OJX4" s="319"/>
      <c r="OJY4" s="319"/>
      <c r="OJZ4" s="319"/>
      <c r="OKA4" s="319"/>
      <c r="OKB4" s="319"/>
      <c r="OKC4" s="319"/>
      <c r="OKD4" s="319"/>
      <c r="OKE4" s="319"/>
      <c r="OKF4" s="319"/>
      <c r="OKG4" s="319"/>
      <c r="OKH4" s="319"/>
      <c r="OKI4" s="319"/>
      <c r="OKJ4" s="319"/>
      <c r="OKK4" s="319"/>
      <c r="OKL4" s="319"/>
      <c r="OKM4" s="319"/>
      <c r="OKN4" s="319"/>
      <c r="OKO4" s="319"/>
      <c r="OKP4" s="319"/>
      <c r="OKQ4" s="319"/>
      <c r="OKR4" s="319"/>
      <c r="OKS4" s="319"/>
      <c r="OKT4" s="319"/>
      <c r="OKU4" s="319"/>
      <c r="OKV4" s="319"/>
      <c r="OKW4" s="319"/>
      <c r="OKX4" s="319"/>
      <c r="OKY4" s="319"/>
      <c r="OKZ4" s="319"/>
      <c r="OLA4" s="319"/>
      <c r="OLB4" s="319"/>
      <c r="OLC4" s="319"/>
      <c r="OLD4" s="319"/>
      <c r="OLE4" s="319"/>
      <c r="OLF4" s="319"/>
      <c r="OLG4" s="319"/>
      <c r="OLH4" s="319"/>
      <c r="OLI4" s="319"/>
      <c r="OLJ4" s="319"/>
      <c r="OLK4" s="319"/>
      <c r="OLL4" s="319"/>
      <c r="OLM4" s="319"/>
      <c r="OLN4" s="319"/>
      <c r="OLO4" s="319"/>
      <c r="OLP4" s="319"/>
      <c r="OLQ4" s="319"/>
      <c r="OLR4" s="319"/>
      <c r="OLS4" s="319"/>
      <c r="OLT4" s="319"/>
      <c r="OLU4" s="319"/>
      <c r="OLV4" s="319"/>
      <c r="OLW4" s="319"/>
      <c r="OLX4" s="319"/>
      <c r="OLY4" s="319"/>
      <c r="OLZ4" s="319"/>
      <c r="OMA4" s="319"/>
      <c r="OMB4" s="319"/>
      <c r="OMC4" s="319"/>
      <c r="OMD4" s="319"/>
      <c r="OME4" s="319"/>
      <c r="OMF4" s="319"/>
      <c r="OMG4" s="319"/>
      <c r="OMH4" s="319"/>
      <c r="OMI4" s="319"/>
      <c r="OMJ4" s="319"/>
      <c r="OMK4" s="319"/>
      <c r="OML4" s="319"/>
      <c r="OMM4" s="319"/>
      <c r="OMN4" s="319"/>
      <c r="OMO4" s="319"/>
      <c r="OMP4" s="319"/>
      <c r="OMQ4" s="319"/>
      <c r="OMR4" s="319"/>
      <c r="OMS4" s="319"/>
      <c r="OMT4" s="319"/>
      <c r="OMU4" s="319"/>
      <c r="OMV4" s="319"/>
      <c r="OMW4" s="319"/>
      <c r="OMX4" s="319"/>
      <c r="OMY4" s="319"/>
      <c r="OMZ4" s="319"/>
      <c r="ONA4" s="319"/>
      <c r="ONB4" s="319"/>
      <c r="ONC4" s="319"/>
      <c r="OND4" s="319"/>
      <c r="ONE4" s="319"/>
      <c r="ONF4" s="319"/>
      <c r="ONG4" s="319"/>
      <c r="ONH4" s="319"/>
      <c r="ONI4" s="319"/>
      <c r="ONJ4" s="319"/>
      <c r="ONK4" s="319"/>
      <c r="ONL4" s="319"/>
      <c r="ONM4" s="319"/>
      <c r="ONN4" s="319"/>
      <c r="ONO4" s="319"/>
      <c r="ONP4" s="319"/>
      <c r="ONQ4" s="319"/>
      <c r="ONR4" s="319"/>
      <c r="ONS4" s="319"/>
      <c r="ONT4" s="319"/>
      <c r="ONU4" s="319"/>
      <c r="ONV4" s="319"/>
      <c r="ONW4" s="319"/>
      <c r="ONX4" s="319"/>
      <c r="ONY4" s="319"/>
      <c r="ONZ4" s="319"/>
      <c r="OOA4" s="319"/>
      <c r="OOB4" s="319"/>
      <c r="OOC4" s="319"/>
      <c r="OOD4" s="319"/>
      <c r="OOE4" s="319"/>
      <c r="OOF4" s="319"/>
      <c r="OOG4" s="319"/>
      <c r="OOH4" s="319"/>
      <c r="OOI4" s="319"/>
      <c r="OOJ4" s="319"/>
      <c r="OOK4" s="319"/>
      <c r="OOL4" s="319"/>
      <c r="OOM4" s="319"/>
      <c r="OON4" s="319"/>
      <c r="OOO4" s="319"/>
      <c r="OOP4" s="319"/>
      <c r="OOQ4" s="319"/>
      <c r="OOR4" s="319"/>
      <c r="OOS4" s="319"/>
      <c r="OOT4" s="319"/>
      <c r="OOU4" s="319"/>
      <c r="OOV4" s="319"/>
      <c r="OOW4" s="319"/>
      <c r="OOX4" s="319"/>
      <c r="OOY4" s="319"/>
      <c r="OOZ4" s="319"/>
      <c r="OPA4" s="319"/>
      <c r="OPB4" s="319"/>
      <c r="OPC4" s="319"/>
      <c r="OPD4" s="319"/>
      <c r="OPE4" s="319"/>
      <c r="OPF4" s="319"/>
      <c r="OPG4" s="319"/>
      <c r="OPH4" s="319"/>
      <c r="OPI4" s="319"/>
      <c r="OPJ4" s="319"/>
      <c r="OPK4" s="319"/>
      <c r="OPL4" s="319"/>
      <c r="OPM4" s="319"/>
      <c r="OPN4" s="319"/>
      <c r="OPO4" s="319"/>
      <c r="OPP4" s="319"/>
      <c r="OPQ4" s="319"/>
      <c r="OPR4" s="319"/>
      <c r="OPS4" s="319"/>
      <c r="OPT4" s="319"/>
      <c r="OPU4" s="319"/>
      <c r="OPV4" s="319"/>
      <c r="OPW4" s="319"/>
      <c r="OPX4" s="319"/>
      <c r="OPY4" s="319"/>
      <c r="OPZ4" s="319"/>
      <c r="OQA4" s="319"/>
      <c r="OQB4" s="319"/>
      <c r="OQC4" s="319"/>
      <c r="OQD4" s="319"/>
      <c r="OQE4" s="319"/>
      <c r="OQF4" s="319"/>
      <c r="OQG4" s="319"/>
      <c r="OQH4" s="319"/>
      <c r="OQI4" s="319"/>
      <c r="OQJ4" s="319"/>
      <c r="OQK4" s="319"/>
      <c r="OQL4" s="319"/>
      <c r="OQM4" s="319"/>
      <c r="OQN4" s="319"/>
      <c r="OQO4" s="319"/>
      <c r="OQP4" s="319"/>
      <c r="OQQ4" s="319"/>
      <c r="OQR4" s="319"/>
      <c r="OQS4" s="319"/>
      <c r="OQT4" s="319"/>
      <c r="OQU4" s="319"/>
      <c r="OQV4" s="319"/>
      <c r="OQW4" s="319"/>
      <c r="OQX4" s="319"/>
      <c r="OQY4" s="319"/>
      <c r="OQZ4" s="319"/>
      <c r="ORA4" s="319"/>
      <c r="ORB4" s="319"/>
      <c r="ORC4" s="319"/>
      <c r="ORD4" s="319"/>
      <c r="ORE4" s="319"/>
      <c r="ORF4" s="319"/>
      <c r="ORG4" s="319"/>
      <c r="ORH4" s="319"/>
      <c r="ORI4" s="319"/>
      <c r="ORJ4" s="319"/>
      <c r="ORK4" s="319"/>
      <c r="ORL4" s="319"/>
      <c r="ORM4" s="319"/>
      <c r="ORN4" s="319"/>
      <c r="ORO4" s="319"/>
      <c r="ORP4" s="319"/>
      <c r="ORQ4" s="319"/>
      <c r="ORR4" s="319"/>
      <c r="ORS4" s="319"/>
      <c r="ORT4" s="319"/>
      <c r="ORU4" s="319"/>
      <c r="ORV4" s="319"/>
      <c r="ORW4" s="319"/>
      <c r="ORX4" s="319"/>
      <c r="ORY4" s="319"/>
      <c r="ORZ4" s="319"/>
      <c r="OSA4" s="319"/>
      <c r="OSB4" s="319"/>
      <c r="OSC4" s="319"/>
      <c r="OSD4" s="319"/>
      <c r="OSE4" s="319"/>
      <c r="OSF4" s="319"/>
      <c r="OSG4" s="319"/>
      <c r="OSH4" s="319"/>
      <c r="OSI4" s="319"/>
      <c r="OSJ4" s="319"/>
      <c r="OSK4" s="319"/>
      <c r="OSL4" s="319"/>
      <c r="OSM4" s="319"/>
      <c r="OSN4" s="319"/>
      <c r="OSO4" s="319"/>
      <c r="OSP4" s="319"/>
      <c r="OSQ4" s="319"/>
      <c r="OSR4" s="319"/>
      <c r="OSS4" s="319"/>
      <c r="OST4" s="319"/>
      <c r="OSU4" s="319"/>
      <c r="OSV4" s="319"/>
      <c r="OSW4" s="319"/>
      <c r="OSX4" s="319"/>
      <c r="OSY4" s="319"/>
      <c r="OSZ4" s="319"/>
      <c r="OTA4" s="319"/>
      <c r="OTB4" s="319"/>
      <c r="OTC4" s="319"/>
      <c r="OTD4" s="319"/>
      <c r="OTE4" s="319"/>
      <c r="OTF4" s="319"/>
      <c r="OTG4" s="319"/>
      <c r="OTH4" s="319"/>
      <c r="OTI4" s="319"/>
      <c r="OTJ4" s="319"/>
      <c r="OTK4" s="319"/>
      <c r="OTL4" s="319"/>
      <c r="OTM4" s="319"/>
      <c r="OTN4" s="319"/>
      <c r="OTO4" s="319"/>
      <c r="OTP4" s="319"/>
      <c r="OTQ4" s="319"/>
      <c r="OTR4" s="319"/>
      <c r="OTS4" s="319"/>
      <c r="OTT4" s="319"/>
      <c r="OTU4" s="319"/>
      <c r="OTV4" s="319"/>
      <c r="OTW4" s="319"/>
      <c r="OTX4" s="319"/>
      <c r="OTY4" s="319"/>
      <c r="OTZ4" s="319"/>
      <c r="OUA4" s="319"/>
      <c r="OUB4" s="319"/>
      <c r="OUC4" s="319"/>
      <c r="OUD4" s="319"/>
      <c r="OUE4" s="319"/>
      <c r="OUF4" s="319"/>
      <c r="OUG4" s="319"/>
      <c r="OUH4" s="319"/>
      <c r="OUI4" s="319"/>
      <c r="OUJ4" s="319"/>
      <c r="OUK4" s="319"/>
      <c r="OUL4" s="319"/>
      <c r="OUM4" s="319"/>
      <c r="OUN4" s="319"/>
      <c r="OUO4" s="319"/>
      <c r="OUP4" s="319"/>
      <c r="OUQ4" s="319"/>
      <c r="OUR4" s="319"/>
      <c r="OUS4" s="319"/>
      <c r="OUT4" s="319"/>
      <c r="OUU4" s="319"/>
      <c r="OUV4" s="319"/>
      <c r="OUW4" s="319"/>
      <c r="OUX4" s="319"/>
      <c r="OUY4" s="319"/>
      <c r="OUZ4" s="319"/>
      <c r="OVA4" s="319"/>
      <c r="OVB4" s="319"/>
      <c r="OVC4" s="319"/>
      <c r="OVD4" s="319"/>
      <c r="OVE4" s="319"/>
      <c r="OVF4" s="319"/>
      <c r="OVG4" s="319"/>
      <c r="OVH4" s="319"/>
      <c r="OVI4" s="319"/>
      <c r="OVJ4" s="319"/>
      <c r="OVK4" s="319"/>
      <c r="OVL4" s="319"/>
      <c r="OVM4" s="319"/>
      <c r="OVN4" s="319"/>
      <c r="OVO4" s="319"/>
      <c r="OVP4" s="319"/>
      <c r="OVQ4" s="319"/>
      <c r="OVR4" s="319"/>
      <c r="OVS4" s="319"/>
      <c r="OVT4" s="319"/>
      <c r="OVU4" s="319"/>
      <c r="OVV4" s="319"/>
      <c r="OVW4" s="319"/>
      <c r="OVX4" s="319"/>
      <c r="OVY4" s="319"/>
      <c r="OVZ4" s="319"/>
      <c r="OWA4" s="319"/>
      <c r="OWB4" s="319"/>
      <c r="OWC4" s="319"/>
      <c r="OWD4" s="319"/>
      <c r="OWE4" s="319"/>
      <c r="OWF4" s="319"/>
      <c r="OWG4" s="319"/>
      <c r="OWH4" s="319"/>
      <c r="OWI4" s="319"/>
      <c r="OWJ4" s="319"/>
      <c r="OWK4" s="319"/>
      <c r="OWL4" s="319"/>
      <c r="OWM4" s="319"/>
      <c r="OWN4" s="319"/>
      <c r="OWO4" s="319"/>
      <c r="OWP4" s="319"/>
      <c r="OWQ4" s="319"/>
      <c r="OWR4" s="319"/>
      <c r="OWS4" s="319"/>
      <c r="OWT4" s="319"/>
      <c r="OWU4" s="319"/>
      <c r="OWV4" s="319"/>
      <c r="OWW4" s="319"/>
      <c r="OWX4" s="319"/>
      <c r="OWY4" s="319"/>
      <c r="OWZ4" s="319"/>
      <c r="OXA4" s="319"/>
      <c r="OXB4" s="319"/>
      <c r="OXC4" s="319"/>
      <c r="OXD4" s="319"/>
      <c r="OXE4" s="319"/>
      <c r="OXF4" s="319"/>
      <c r="OXG4" s="319"/>
      <c r="OXH4" s="319"/>
      <c r="OXI4" s="319"/>
      <c r="OXJ4" s="319"/>
      <c r="OXK4" s="319"/>
      <c r="OXL4" s="319"/>
      <c r="OXM4" s="319"/>
      <c r="OXN4" s="319"/>
      <c r="OXO4" s="319"/>
      <c r="OXP4" s="319"/>
      <c r="OXQ4" s="319"/>
      <c r="OXR4" s="319"/>
      <c r="OXS4" s="319"/>
      <c r="OXT4" s="319"/>
      <c r="OXU4" s="319"/>
      <c r="OXV4" s="319"/>
      <c r="OXW4" s="319"/>
      <c r="OXX4" s="319"/>
      <c r="OXY4" s="319"/>
      <c r="OXZ4" s="319"/>
      <c r="OYA4" s="319"/>
      <c r="OYB4" s="319"/>
      <c r="OYC4" s="319"/>
      <c r="OYD4" s="319"/>
      <c r="OYE4" s="319"/>
      <c r="OYF4" s="319"/>
      <c r="OYG4" s="319"/>
      <c r="OYH4" s="319"/>
      <c r="OYI4" s="319"/>
      <c r="OYJ4" s="319"/>
      <c r="OYK4" s="319"/>
      <c r="OYL4" s="319"/>
      <c r="OYM4" s="319"/>
      <c r="OYN4" s="319"/>
      <c r="OYO4" s="319"/>
      <c r="OYP4" s="319"/>
      <c r="OYQ4" s="319"/>
      <c r="OYR4" s="319"/>
      <c r="OYS4" s="319"/>
      <c r="OYT4" s="319"/>
      <c r="OYU4" s="319"/>
      <c r="OYV4" s="319"/>
      <c r="OYW4" s="319"/>
      <c r="OYX4" s="319"/>
      <c r="OYY4" s="319"/>
      <c r="OYZ4" s="319"/>
      <c r="OZA4" s="319"/>
      <c r="OZB4" s="319"/>
      <c r="OZC4" s="319"/>
      <c r="OZD4" s="319"/>
      <c r="OZE4" s="319"/>
      <c r="OZF4" s="319"/>
      <c r="OZG4" s="319"/>
      <c r="OZH4" s="319"/>
      <c r="OZI4" s="319"/>
      <c r="OZJ4" s="319"/>
      <c r="OZK4" s="319"/>
      <c r="OZL4" s="319"/>
      <c r="OZM4" s="319"/>
      <c r="OZN4" s="319"/>
      <c r="OZO4" s="319"/>
      <c r="OZP4" s="319"/>
      <c r="OZQ4" s="319"/>
      <c r="OZR4" s="319"/>
      <c r="OZS4" s="319"/>
      <c r="OZT4" s="319"/>
      <c r="OZU4" s="319"/>
      <c r="OZV4" s="319"/>
      <c r="OZW4" s="319"/>
      <c r="OZX4" s="319"/>
      <c r="OZY4" s="319"/>
      <c r="OZZ4" s="319"/>
      <c r="PAA4" s="319"/>
      <c r="PAB4" s="319"/>
      <c r="PAC4" s="319"/>
      <c r="PAD4" s="319"/>
      <c r="PAE4" s="319"/>
      <c r="PAF4" s="319"/>
      <c r="PAG4" s="319"/>
      <c r="PAH4" s="319"/>
      <c r="PAI4" s="319"/>
      <c r="PAJ4" s="319"/>
      <c r="PAK4" s="319"/>
      <c r="PAL4" s="319"/>
      <c r="PAM4" s="319"/>
      <c r="PAN4" s="319"/>
      <c r="PAO4" s="319"/>
      <c r="PAP4" s="319"/>
      <c r="PAQ4" s="319"/>
      <c r="PAR4" s="319"/>
      <c r="PAS4" s="319"/>
      <c r="PAT4" s="319"/>
      <c r="PAU4" s="319"/>
      <c r="PAV4" s="319"/>
      <c r="PAW4" s="319"/>
      <c r="PAX4" s="319"/>
      <c r="PAY4" s="319"/>
      <c r="PAZ4" s="319"/>
      <c r="PBA4" s="319"/>
      <c r="PBB4" s="319"/>
      <c r="PBC4" s="319"/>
      <c r="PBD4" s="319"/>
      <c r="PBE4" s="319"/>
      <c r="PBF4" s="319"/>
      <c r="PBG4" s="319"/>
      <c r="PBH4" s="319"/>
      <c r="PBI4" s="319"/>
      <c r="PBJ4" s="319"/>
      <c r="PBK4" s="319"/>
      <c r="PBL4" s="319"/>
      <c r="PBM4" s="319"/>
      <c r="PBN4" s="319"/>
      <c r="PBO4" s="319"/>
      <c r="PBP4" s="319"/>
      <c r="PBQ4" s="319"/>
      <c r="PBR4" s="319"/>
      <c r="PBS4" s="319"/>
      <c r="PBT4" s="319"/>
      <c r="PBU4" s="319"/>
      <c r="PBV4" s="319"/>
      <c r="PBW4" s="319"/>
      <c r="PBX4" s="319"/>
      <c r="PBY4" s="319"/>
      <c r="PBZ4" s="319"/>
      <c r="PCA4" s="319"/>
      <c r="PCB4" s="319"/>
      <c r="PCC4" s="319"/>
      <c r="PCD4" s="319"/>
      <c r="PCE4" s="319"/>
      <c r="PCF4" s="319"/>
      <c r="PCG4" s="319"/>
      <c r="PCH4" s="319"/>
      <c r="PCI4" s="319"/>
      <c r="PCJ4" s="319"/>
      <c r="PCK4" s="319"/>
      <c r="PCL4" s="319"/>
      <c r="PCM4" s="319"/>
      <c r="PCN4" s="319"/>
      <c r="PCO4" s="319"/>
      <c r="PCP4" s="319"/>
      <c r="PCQ4" s="319"/>
      <c r="PCR4" s="319"/>
      <c r="PCS4" s="319"/>
      <c r="PCT4" s="319"/>
      <c r="PCU4" s="319"/>
      <c r="PCV4" s="319"/>
      <c r="PCW4" s="319"/>
      <c r="PCX4" s="319"/>
      <c r="PCY4" s="319"/>
      <c r="PCZ4" s="319"/>
      <c r="PDA4" s="319"/>
      <c r="PDB4" s="319"/>
      <c r="PDC4" s="319"/>
      <c r="PDD4" s="319"/>
      <c r="PDE4" s="319"/>
      <c r="PDF4" s="319"/>
      <c r="PDG4" s="319"/>
      <c r="PDH4" s="319"/>
      <c r="PDI4" s="319"/>
      <c r="PDJ4" s="319"/>
      <c r="PDK4" s="319"/>
      <c r="PDL4" s="319"/>
      <c r="PDM4" s="319"/>
      <c r="PDN4" s="319"/>
      <c r="PDO4" s="319"/>
      <c r="PDP4" s="319"/>
      <c r="PDQ4" s="319"/>
      <c r="PDR4" s="319"/>
      <c r="PDS4" s="319"/>
      <c r="PDT4" s="319"/>
      <c r="PDU4" s="319"/>
      <c r="PDV4" s="319"/>
      <c r="PDW4" s="319"/>
      <c r="PDX4" s="319"/>
      <c r="PDY4" s="319"/>
      <c r="PDZ4" s="319"/>
      <c r="PEA4" s="319"/>
      <c r="PEB4" s="319"/>
      <c r="PEC4" s="319"/>
      <c r="PED4" s="319"/>
      <c r="PEE4" s="319"/>
      <c r="PEF4" s="319"/>
      <c r="PEG4" s="319"/>
      <c r="PEH4" s="319"/>
      <c r="PEI4" s="319"/>
      <c r="PEJ4" s="319"/>
      <c r="PEK4" s="319"/>
      <c r="PEL4" s="319"/>
      <c r="PEM4" s="319"/>
      <c r="PEN4" s="319"/>
      <c r="PEO4" s="319"/>
      <c r="PEP4" s="319"/>
      <c r="PEQ4" s="319"/>
      <c r="PER4" s="319"/>
      <c r="PES4" s="319"/>
      <c r="PET4" s="319"/>
      <c r="PEU4" s="319"/>
      <c r="PEV4" s="319"/>
      <c r="PEW4" s="319"/>
      <c r="PEX4" s="319"/>
      <c r="PEY4" s="319"/>
      <c r="PEZ4" s="319"/>
      <c r="PFA4" s="319"/>
      <c r="PFB4" s="319"/>
      <c r="PFC4" s="319"/>
      <c r="PFD4" s="319"/>
      <c r="PFE4" s="319"/>
      <c r="PFF4" s="319"/>
      <c r="PFG4" s="319"/>
      <c r="PFH4" s="319"/>
      <c r="PFI4" s="319"/>
      <c r="PFJ4" s="319"/>
      <c r="PFK4" s="319"/>
      <c r="PFL4" s="319"/>
      <c r="PFM4" s="319"/>
      <c r="PFN4" s="319"/>
      <c r="PFO4" s="319"/>
      <c r="PFP4" s="319"/>
      <c r="PFQ4" s="319"/>
      <c r="PFR4" s="319"/>
      <c r="PFS4" s="319"/>
      <c r="PFT4" s="319"/>
      <c r="PFU4" s="319"/>
      <c r="PFV4" s="319"/>
      <c r="PFW4" s="319"/>
      <c r="PFX4" s="319"/>
      <c r="PFY4" s="319"/>
      <c r="PFZ4" s="319"/>
      <c r="PGA4" s="319"/>
      <c r="PGB4" s="319"/>
      <c r="PGC4" s="319"/>
      <c r="PGD4" s="319"/>
      <c r="PGE4" s="319"/>
      <c r="PGF4" s="319"/>
      <c r="PGG4" s="319"/>
      <c r="PGH4" s="319"/>
      <c r="PGI4" s="319"/>
      <c r="PGJ4" s="319"/>
      <c r="PGK4" s="319"/>
      <c r="PGL4" s="319"/>
      <c r="PGM4" s="319"/>
      <c r="PGN4" s="319"/>
      <c r="PGO4" s="319"/>
      <c r="PGP4" s="319"/>
      <c r="PGQ4" s="319"/>
      <c r="PGR4" s="319"/>
      <c r="PGS4" s="319"/>
      <c r="PGT4" s="319"/>
      <c r="PGU4" s="319"/>
      <c r="PGV4" s="319"/>
      <c r="PGW4" s="319"/>
      <c r="PGX4" s="319"/>
      <c r="PGY4" s="319"/>
      <c r="PGZ4" s="319"/>
      <c r="PHA4" s="319"/>
      <c r="PHB4" s="319"/>
      <c r="PHC4" s="319"/>
      <c r="PHD4" s="319"/>
      <c r="PHE4" s="319"/>
      <c r="PHF4" s="319"/>
      <c r="PHG4" s="319"/>
      <c r="PHH4" s="319"/>
      <c r="PHI4" s="319"/>
      <c r="PHJ4" s="319"/>
      <c r="PHK4" s="319"/>
      <c r="PHL4" s="319"/>
      <c r="PHM4" s="319"/>
      <c r="PHN4" s="319"/>
      <c r="PHO4" s="319"/>
      <c r="PHP4" s="319"/>
      <c r="PHQ4" s="319"/>
      <c r="PHR4" s="319"/>
      <c r="PHS4" s="319"/>
      <c r="PHT4" s="319"/>
      <c r="PHU4" s="319"/>
      <c r="PHV4" s="319"/>
      <c r="PHW4" s="319"/>
      <c r="PHX4" s="319"/>
      <c r="PHY4" s="319"/>
      <c r="PHZ4" s="319"/>
      <c r="PIA4" s="319"/>
      <c r="PIB4" s="319"/>
      <c r="PIC4" s="319"/>
      <c r="PID4" s="319"/>
      <c r="PIE4" s="319"/>
      <c r="PIF4" s="319"/>
      <c r="PIG4" s="319"/>
      <c r="PIH4" s="319"/>
      <c r="PII4" s="319"/>
      <c r="PIJ4" s="319"/>
      <c r="PIK4" s="319"/>
      <c r="PIL4" s="319"/>
      <c r="PIM4" s="319"/>
      <c r="PIN4" s="319"/>
      <c r="PIO4" s="319"/>
      <c r="PIP4" s="319"/>
      <c r="PIQ4" s="319"/>
      <c r="PIR4" s="319"/>
      <c r="PIS4" s="319"/>
      <c r="PIT4" s="319"/>
      <c r="PIU4" s="319"/>
      <c r="PIV4" s="319"/>
      <c r="PIW4" s="319"/>
      <c r="PIX4" s="319"/>
      <c r="PIY4" s="319"/>
      <c r="PIZ4" s="319"/>
      <c r="PJA4" s="319"/>
      <c r="PJB4" s="319"/>
      <c r="PJC4" s="319"/>
      <c r="PJD4" s="319"/>
      <c r="PJE4" s="319"/>
      <c r="PJF4" s="319"/>
      <c r="PJG4" s="319"/>
      <c r="PJH4" s="319"/>
      <c r="PJI4" s="319"/>
      <c r="PJJ4" s="319"/>
      <c r="PJK4" s="319"/>
      <c r="PJL4" s="319"/>
      <c r="PJM4" s="319"/>
      <c r="PJN4" s="319"/>
      <c r="PJO4" s="319"/>
      <c r="PJP4" s="319"/>
      <c r="PJQ4" s="319"/>
      <c r="PJR4" s="319"/>
      <c r="PJS4" s="319"/>
      <c r="PJT4" s="319"/>
      <c r="PJU4" s="319"/>
      <c r="PJV4" s="319"/>
      <c r="PJW4" s="319"/>
      <c r="PJX4" s="319"/>
      <c r="PJY4" s="319"/>
      <c r="PJZ4" s="319"/>
      <c r="PKA4" s="319"/>
      <c r="PKB4" s="319"/>
      <c r="PKC4" s="319"/>
      <c r="PKD4" s="319"/>
      <c r="PKE4" s="319"/>
      <c r="PKF4" s="319"/>
      <c r="PKG4" s="319"/>
      <c r="PKH4" s="319"/>
      <c r="PKI4" s="319"/>
      <c r="PKJ4" s="319"/>
      <c r="PKK4" s="319"/>
      <c r="PKL4" s="319"/>
      <c r="PKM4" s="319"/>
      <c r="PKN4" s="319"/>
      <c r="PKO4" s="319"/>
      <c r="PKP4" s="319"/>
      <c r="PKQ4" s="319"/>
      <c r="PKR4" s="319"/>
      <c r="PKS4" s="319"/>
      <c r="PKT4" s="319"/>
      <c r="PKU4" s="319"/>
      <c r="PKV4" s="319"/>
      <c r="PKW4" s="319"/>
      <c r="PKX4" s="319"/>
      <c r="PKY4" s="319"/>
      <c r="PKZ4" s="319"/>
      <c r="PLA4" s="319"/>
      <c r="PLB4" s="319"/>
      <c r="PLC4" s="319"/>
      <c r="PLD4" s="319"/>
      <c r="PLE4" s="319"/>
      <c r="PLF4" s="319"/>
      <c r="PLG4" s="319"/>
      <c r="PLH4" s="319"/>
      <c r="PLI4" s="319"/>
      <c r="PLJ4" s="319"/>
      <c r="PLK4" s="319"/>
      <c r="PLL4" s="319"/>
      <c r="PLM4" s="319"/>
      <c r="PLN4" s="319"/>
      <c r="PLO4" s="319"/>
      <c r="PLP4" s="319"/>
      <c r="PLQ4" s="319"/>
      <c r="PLR4" s="319"/>
      <c r="PLS4" s="319"/>
      <c r="PLT4" s="319"/>
      <c r="PLU4" s="319"/>
      <c r="PLV4" s="319"/>
      <c r="PLW4" s="319"/>
      <c r="PLX4" s="319"/>
      <c r="PLY4" s="319"/>
      <c r="PLZ4" s="319"/>
      <c r="PMA4" s="319"/>
      <c r="PMB4" s="319"/>
      <c r="PMC4" s="319"/>
      <c r="PMD4" s="319"/>
      <c r="PME4" s="319"/>
      <c r="PMF4" s="319"/>
      <c r="PMG4" s="319"/>
      <c r="PMH4" s="319"/>
      <c r="PMI4" s="319"/>
      <c r="PMJ4" s="319"/>
      <c r="PMK4" s="319"/>
      <c r="PML4" s="319"/>
      <c r="PMM4" s="319"/>
      <c r="PMN4" s="319"/>
      <c r="PMO4" s="319"/>
      <c r="PMP4" s="319"/>
      <c r="PMQ4" s="319"/>
      <c r="PMR4" s="319"/>
      <c r="PMS4" s="319"/>
      <c r="PMT4" s="319"/>
      <c r="PMU4" s="319"/>
      <c r="PMV4" s="319"/>
      <c r="PMW4" s="319"/>
      <c r="PMX4" s="319"/>
      <c r="PMY4" s="319"/>
      <c r="PMZ4" s="319"/>
      <c r="PNA4" s="319"/>
      <c r="PNB4" s="319"/>
      <c r="PNC4" s="319"/>
      <c r="PND4" s="319"/>
      <c r="PNE4" s="319"/>
      <c r="PNF4" s="319"/>
      <c r="PNG4" s="319"/>
      <c r="PNH4" s="319"/>
      <c r="PNI4" s="319"/>
      <c r="PNJ4" s="319"/>
      <c r="PNK4" s="319"/>
      <c r="PNL4" s="319"/>
      <c r="PNM4" s="319"/>
      <c r="PNN4" s="319"/>
      <c r="PNO4" s="319"/>
      <c r="PNP4" s="319"/>
      <c r="PNQ4" s="319"/>
      <c r="PNR4" s="319"/>
      <c r="PNS4" s="319"/>
      <c r="PNT4" s="319"/>
      <c r="PNU4" s="319"/>
      <c r="PNV4" s="319"/>
      <c r="PNW4" s="319"/>
      <c r="PNX4" s="319"/>
      <c r="PNY4" s="319"/>
      <c r="PNZ4" s="319"/>
      <c r="POA4" s="319"/>
      <c r="POB4" s="319"/>
      <c r="POC4" s="319"/>
      <c r="POD4" s="319"/>
      <c r="POE4" s="319"/>
      <c r="POF4" s="319"/>
      <c r="POG4" s="319"/>
      <c r="POH4" s="319"/>
      <c r="POI4" s="319"/>
      <c r="POJ4" s="319"/>
      <c r="POK4" s="319"/>
      <c r="POL4" s="319"/>
      <c r="POM4" s="319"/>
      <c r="PON4" s="319"/>
      <c r="POO4" s="319"/>
      <c r="POP4" s="319"/>
      <c r="POQ4" s="319"/>
      <c r="POR4" s="319"/>
      <c r="POS4" s="319"/>
      <c r="POT4" s="319"/>
      <c r="POU4" s="319"/>
      <c r="POV4" s="319"/>
      <c r="POW4" s="319"/>
      <c r="POX4" s="319"/>
      <c r="POY4" s="319"/>
      <c r="POZ4" s="319"/>
      <c r="PPA4" s="319"/>
      <c r="PPB4" s="319"/>
      <c r="PPC4" s="319"/>
      <c r="PPD4" s="319"/>
      <c r="PPE4" s="319"/>
      <c r="PPF4" s="319"/>
      <c r="PPG4" s="319"/>
      <c r="PPH4" s="319"/>
      <c r="PPI4" s="319"/>
      <c r="PPJ4" s="319"/>
      <c r="PPK4" s="319"/>
      <c r="PPL4" s="319"/>
      <c r="PPM4" s="319"/>
      <c r="PPN4" s="319"/>
      <c r="PPO4" s="319"/>
      <c r="PPP4" s="319"/>
      <c r="PPQ4" s="319"/>
      <c r="PPR4" s="319"/>
      <c r="PPS4" s="319"/>
      <c r="PPT4" s="319"/>
      <c r="PPU4" s="319"/>
      <c r="PPV4" s="319"/>
      <c r="PPW4" s="319"/>
      <c r="PPX4" s="319"/>
      <c r="PPY4" s="319"/>
      <c r="PPZ4" s="319"/>
      <c r="PQA4" s="319"/>
      <c r="PQB4" s="319"/>
      <c r="PQC4" s="319"/>
      <c r="PQD4" s="319"/>
      <c r="PQE4" s="319"/>
      <c r="PQF4" s="319"/>
      <c r="PQG4" s="319"/>
      <c r="PQH4" s="319"/>
      <c r="PQI4" s="319"/>
      <c r="PQJ4" s="319"/>
      <c r="PQK4" s="319"/>
      <c r="PQL4" s="319"/>
      <c r="PQM4" s="319"/>
      <c r="PQN4" s="319"/>
      <c r="PQO4" s="319"/>
      <c r="PQP4" s="319"/>
      <c r="PQQ4" s="319"/>
      <c r="PQR4" s="319"/>
      <c r="PQS4" s="319"/>
      <c r="PQT4" s="319"/>
      <c r="PQU4" s="319"/>
      <c r="PQV4" s="319"/>
      <c r="PQW4" s="319"/>
      <c r="PQX4" s="319"/>
      <c r="PQY4" s="319"/>
      <c r="PQZ4" s="319"/>
      <c r="PRA4" s="319"/>
      <c r="PRB4" s="319"/>
      <c r="PRC4" s="319"/>
      <c r="PRD4" s="319"/>
      <c r="PRE4" s="319"/>
      <c r="PRF4" s="319"/>
      <c r="PRG4" s="319"/>
      <c r="PRH4" s="319"/>
      <c r="PRI4" s="319"/>
      <c r="PRJ4" s="319"/>
      <c r="PRK4" s="319"/>
      <c r="PRL4" s="319"/>
      <c r="PRM4" s="319"/>
      <c r="PRN4" s="319"/>
      <c r="PRO4" s="319"/>
      <c r="PRP4" s="319"/>
      <c r="PRQ4" s="319"/>
      <c r="PRR4" s="319"/>
      <c r="PRS4" s="319"/>
      <c r="PRT4" s="319"/>
      <c r="PRU4" s="319"/>
      <c r="PRV4" s="319"/>
      <c r="PRW4" s="319"/>
      <c r="PRX4" s="319"/>
      <c r="PRY4" s="319"/>
      <c r="PRZ4" s="319"/>
      <c r="PSA4" s="319"/>
      <c r="PSB4" s="319"/>
      <c r="PSC4" s="319"/>
      <c r="PSD4" s="319"/>
      <c r="PSE4" s="319"/>
      <c r="PSF4" s="319"/>
      <c r="PSG4" s="319"/>
      <c r="PSH4" s="319"/>
      <c r="PSI4" s="319"/>
      <c r="PSJ4" s="319"/>
      <c r="PSK4" s="319"/>
      <c r="PSL4" s="319"/>
      <c r="PSM4" s="319"/>
      <c r="PSN4" s="319"/>
      <c r="PSO4" s="319"/>
      <c r="PSP4" s="319"/>
      <c r="PSQ4" s="319"/>
      <c r="PSR4" s="319"/>
      <c r="PSS4" s="319"/>
      <c r="PST4" s="319"/>
      <c r="PSU4" s="319"/>
      <c r="PSV4" s="319"/>
      <c r="PSW4" s="319"/>
      <c r="PSX4" s="319"/>
      <c r="PSY4" s="319"/>
      <c r="PSZ4" s="319"/>
      <c r="PTA4" s="319"/>
      <c r="PTB4" s="319"/>
      <c r="PTC4" s="319"/>
      <c r="PTD4" s="319"/>
      <c r="PTE4" s="319"/>
      <c r="PTF4" s="319"/>
      <c r="PTG4" s="319"/>
      <c r="PTH4" s="319"/>
      <c r="PTI4" s="319"/>
      <c r="PTJ4" s="319"/>
      <c r="PTK4" s="319"/>
      <c r="PTL4" s="319"/>
      <c r="PTM4" s="319"/>
      <c r="PTN4" s="319"/>
      <c r="PTO4" s="319"/>
      <c r="PTP4" s="319"/>
      <c r="PTQ4" s="319"/>
      <c r="PTR4" s="319"/>
      <c r="PTS4" s="319"/>
      <c r="PTT4" s="319"/>
      <c r="PTU4" s="319"/>
      <c r="PTV4" s="319"/>
      <c r="PTW4" s="319"/>
      <c r="PTX4" s="319"/>
      <c r="PTY4" s="319"/>
      <c r="PTZ4" s="319"/>
      <c r="PUA4" s="319"/>
      <c r="PUB4" s="319"/>
      <c r="PUC4" s="319"/>
      <c r="PUD4" s="319"/>
      <c r="PUE4" s="319"/>
      <c r="PUF4" s="319"/>
      <c r="PUG4" s="319"/>
      <c r="PUH4" s="319"/>
      <c r="PUI4" s="319"/>
      <c r="PUJ4" s="319"/>
      <c r="PUK4" s="319"/>
      <c r="PUL4" s="319"/>
      <c r="PUM4" s="319"/>
      <c r="PUN4" s="319"/>
      <c r="PUO4" s="319"/>
      <c r="PUP4" s="319"/>
      <c r="PUQ4" s="319"/>
      <c r="PUR4" s="319"/>
      <c r="PUS4" s="319"/>
      <c r="PUT4" s="319"/>
      <c r="PUU4" s="319"/>
      <c r="PUV4" s="319"/>
      <c r="PUW4" s="319"/>
      <c r="PUX4" s="319"/>
      <c r="PUY4" s="319"/>
      <c r="PUZ4" s="319"/>
      <c r="PVA4" s="319"/>
      <c r="PVB4" s="319"/>
      <c r="PVC4" s="319"/>
      <c r="PVD4" s="319"/>
      <c r="PVE4" s="319"/>
      <c r="PVF4" s="319"/>
      <c r="PVG4" s="319"/>
      <c r="PVH4" s="319"/>
      <c r="PVI4" s="319"/>
      <c r="PVJ4" s="319"/>
      <c r="PVK4" s="319"/>
      <c r="PVL4" s="319"/>
      <c r="PVM4" s="319"/>
      <c r="PVN4" s="319"/>
      <c r="PVO4" s="319"/>
      <c r="PVP4" s="319"/>
      <c r="PVQ4" s="319"/>
      <c r="PVR4" s="319"/>
      <c r="PVS4" s="319"/>
      <c r="PVT4" s="319"/>
      <c r="PVU4" s="319"/>
      <c r="PVV4" s="319"/>
      <c r="PVW4" s="319"/>
      <c r="PVX4" s="319"/>
      <c r="PVY4" s="319"/>
      <c r="PVZ4" s="319"/>
      <c r="PWA4" s="319"/>
      <c r="PWB4" s="319"/>
      <c r="PWC4" s="319"/>
      <c r="PWD4" s="319"/>
      <c r="PWE4" s="319"/>
      <c r="PWF4" s="319"/>
      <c r="PWG4" s="319"/>
      <c r="PWH4" s="319"/>
      <c r="PWI4" s="319"/>
      <c r="PWJ4" s="319"/>
      <c r="PWK4" s="319"/>
      <c r="PWL4" s="319"/>
      <c r="PWM4" s="319"/>
      <c r="PWN4" s="319"/>
      <c r="PWO4" s="319"/>
      <c r="PWP4" s="319"/>
      <c r="PWQ4" s="319"/>
      <c r="PWR4" s="319"/>
      <c r="PWS4" s="319"/>
      <c r="PWT4" s="319"/>
      <c r="PWU4" s="319"/>
      <c r="PWV4" s="319"/>
      <c r="PWW4" s="319"/>
      <c r="PWX4" s="319"/>
      <c r="PWY4" s="319"/>
      <c r="PWZ4" s="319"/>
      <c r="PXA4" s="319"/>
      <c r="PXB4" s="319"/>
      <c r="PXC4" s="319"/>
      <c r="PXD4" s="319"/>
      <c r="PXE4" s="319"/>
      <c r="PXF4" s="319"/>
      <c r="PXG4" s="319"/>
      <c r="PXH4" s="319"/>
      <c r="PXI4" s="319"/>
      <c r="PXJ4" s="319"/>
      <c r="PXK4" s="319"/>
      <c r="PXL4" s="319"/>
      <c r="PXM4" s="319"/>
      <c r="PXN4" s="319"/>
      <c r="PXO4" s="319"/>
      <c r="PXP4" s="319"/>
      <c r="PXQ4" s="319"/>
      <c r="PXR4" s="319"/>
      <c r="PXS4" s="319"/>
      <c r="PXT4" s="319"/>
      <c r="PXU4" s="319"/>
      <c r="PXV4" s="319"/>
      <c r="PXW4" s="319"/>
      <c r="PXX4" s="319"/>
      <c r="PXY4" s="319"/>
      <c r="PXZ4" s="319"/>
      <c r="PYA4" s="319"/>
      <c r="PYB4" s="319"/>
      <c r="PYC4" s="319"/>
      <c r="PYD4" s="319"/>
      <c r="PYE4" s="319"/>
      <c r="PYF4" s="319"/>
      <c r="PYG4" s="319"/>
      <c r="PYH4" s="319"/>
      <c r="PYI4" s="319"/>
      <c r="PYJ4" s="319"/>
      <c r="PYK4" s="319"/>
      <c r="PYL4" s="319"/>
      <c r="PYM4" s="319"/>
      <c r="PYN4" s="319"/>
      <c r="PYO4" s="319"/>
      <c r="PYP4" s="319"/>
      <c r="PYQ4" s="319"/>
      <c r="PYR4" s="319"/>
      <c r="PYS4" s="319"/>
      <c r="PYT4" s="319"/>
      <c r="PYU4" s="319"/>
      <c r="PYV4" s="319"/>
      <c r="PYW4" s="319"/>
      <c r="PYX4" s="319"/>
      <c r="PYY4" s="319"/>
      <c r="PYZ4" s="319"/>
      <c r="PZA4" s="319"/>
      <c r="PZB4" s="319"/>
      <c r="PZC4" s="319"/>
      <c r="PZD4" s="319"/>
      <c r="PZE4" s="319"/>
      <c r="PZF4" s="319"/>
      <c r="PZG4" s="319"/>
      <c r="PZH4" s="319"/>
      <c r="PZI4" s="319"/>
      <c r="PZJ4" s="319"/>
      <c r="PZK4" s="319"/>
      <c r="PZL4" s="319"/>
      <c r="PZM4" s="319"/>
      <c r="PZN4" s="319"/>
      <c r="PZO4" s="319"/>
      <c r="PZP4" s="319"/>
      <c r="PZQ4" s="319"/>
      <c r="PZR4" s="319"/>
      <c r="PZS4" s="319"/>
      <c r="PZT4" s="319"/>
      <c r="PZU4" s="319"/>
      <c r="PZV4" s="319"/>
      <c r="PZW4" s="319"/>
      <c r="PZX4" s="319"/>
      <c r="PZY4" s="319"/>
      <c r="PZZ4" s="319"/>
      <c r="QAA4" s="319"/>
      <c r="QAB4" s="319"/>
      <c r="QAC4" s="319"/>
      <c r="QAD4" s="319"/>
      <c r="QAE4" s="319"/>
      <c r="QAF4" s="319"/>
      <c r="QAG4" s="319"/>
      <c r="QAH4" s="319"/>
      <c r="QAI4" s="319"/>
      <c r="QAJ4" s="319"/>
      <c r="QAK4" s="319"/>
      <c r="QAL4" s="319"/>
      <c r="QAM4" s="319"/>
      <c r="QAN4" s="319"/>
      <c r="QAO4" s="319"/>
      <c r="QAP4" s="319"/>
      <c r="QAQ4" s="319"/>
      <c r="QAR4" s="319"/>
      <c r="QAS4" s="319"/>
      <c r="QAT4" s="319"/>
      <c r="QAU4" s="319"/>
      <c r="QAV4" s="319"/>
      <c r="QAW4" s="319"/>
      <c r="QAX4" s="319"/>
      <c r="QAY4" s="319"/>
      <c r="QAZ4" s="319"/>
      <c r="QBA4" s="319"/>
      <c r="QBB4" s="319"/>
      <c r="QBC4" s="319"/>
      <c r="QBD4" s="319"/>
      <c r="QBE4" s="319"/>
      <c r="QBF4" s="319"/>
      <c r="QBG4" s="319"/>
      <c r="QBH4" s="319"/>
      <c r="QBI4" s="319"/>
      <c r="QBJ4" s="319"/>
      <c r="QBK4" s="319"/>
      <c r="QBL4" s="319"/>
      <c r="QBM4" s="319"/>
      <c r="QBN4" s="319"/>
      <c r="QBO4" s="319"/>
      <c r="QBP4" s="319"/>
      <c r="QBQ4" s="319"/>
      <c r="QBR4" s="319"/>
      <c r="QBS4" s="319"/>
      <c r="QBT4" s="319"/>
      <c r="QBU4" s="319"/>
      <c r="QBV4" s="319"/>
      <c r="QBW4" s="319"/>
      <c r="QBX4" s="319"/>
      <c r="QBY4" s="319"/>
      <c r="QBZ4" s="319"/>
      <c r="QCA4" s="319"/>
      <c r="QCB4" s="319"/>
      <c r="QCC4" s="319"/>
      <c r="QCD4" s="319"/>
      <c r="QCE4" s="319"/>
      <c r="QCF4" s="319"/>
      <c r="QCG4" s="319"/>
      <c r="QCH4" s="319"/>
      <c r="QCI4" s="319"/>
      <c r="QCJ4" s="319"/>
      <c r="QCK4" s="319"/>
      <c r="QCL4" s="319"/>
      <c r="QCM4" s="319"/>
      <c r="QCN4" s="319"/>
      <c r="QCO4" s="319"/>
      <c r="QCP4" s="319"/>
      <c r="QCQ4" s="319"/>
      <c r="QCR4" s="319"/>
      <c r="QCS4" s="319"/>
      <c r="QCT4" s="319"/>
      <c r="QCU4" s="319"/>
      <c r="QCV4" s="319"/>
      <c r="QCW4" s="319"/>
      <c r="QCX4" s="319"/>
      <c r="QCY4" s="319"/>
      <c r="QCZ4" s="319"/>
      <c r="QDA4" s="319"/>
      <c r="QDB4" s="319"/>
      <c r="QDC4" s="319"/>
      <c r="QDD4" s="319"/>
      <c r="QDE4" s="319"/>
      <c r="QDF4" s="319"/>
      <c r="QDG4" s="319"/>
      <c r="QDH4" s="319"/>
      <c r="QDI4" s="319"/>
      <c r="QDJ4" s="319"/>
      <c r="QDK4" s="319"/>
      <c r="QDL4" s="319"/>
      <c r="QDM4" s="319"/>
      <c r="QDN4" s="319"/>
      <c r="QDO4" s="319"/>
      <c r="QDP4" s="319"/>
      <c r="QDQ4" s="319"/>
      <c r="QDR4" s="319"/>
      <c r="QDS4" s="319"/>
      <c r="QDT4" s="319"/>
      <c r="QDU4" s="319"/>
      <c r="QDV4" s="319"/>
      <c r="QDW4" s="319"/>
      <c r="QDX4" s="319"/>
      <c r="QDY4" s="319"/>
      <c r="QDZ4" s="319"/>
      <c r="QEA4" s="319"/>
      <c r="QEB4" s="319"/>
      <c r="QEC4" s="319"/>
      <c r="QED4" s="319"/>
      <c r="QEE4" s="319"/>
      <c r="QEF4" s="319"/>
      <c r="QEG4" s="319"/>
      <c r="QEH4" s="319"/>
      <c r="QEI4" s="319"/>
      <c r="QEJ4" s="319"/>
      <c r="QEK4" s="319"/>
      <c r="QEL4" s="319"/>
      <c r="QEM4" s="319"/>
      <c r="QEN4" s="319"/>
      <c r="QEO4" s="319"/>
      <c r="QEP4" s="319"/>
      <c r="QEQ4" s="319"/>
      <c r="QER4" s="319"/>
      <c r="QES4" s="319"/>
      <c r="QET4" s="319"/>
      <c r="QEU4" s="319"/>
      <c r="QEV4" s="319"/>
      <c r="QEW4" s="319"/>
      <c r="QEX4" s="319"/>
      <c r="QEY4" s="319"/>
      <c r="QEZ4" s="319"/>
      <c r="QFA4" s="319"/>
      <c r="QFB4" s="319"/>
      <c r="QFC4" s="319"/>
      <c r="QFD4" s="319"/>
      <c r="QFE4" s="319"/>
      <c r="QFF4" s="319"/>
      <c r="QFG4" s="319"/>
      <c r="QFH4" s="319"/>
      <c r="QFI4" s="319"/>
      <c r="QFJ4" s="319"/>
      <c r="QFK4" s="319"/>
      <c r="QFL4" s="319"/>
      <c r="QFM4" s="319"/>
      <c r="QFN4" s="319"/>
      <c r="QFO4" s="319"/>
      <c r="QFP4" s="319"/>
      <c r="QFQ4" s="319"/>
      <c r="QFR4" s="319"/>
      <c r="QFS4" s="319"/>
      <c r="QFT4" s="319"/>
      <c r="QFU4" s="319"/>
      <c r="QFV4" s="319"/>
      <c r="QFW4" s="319"/>
      <c r="QFX4" s="319"/>
      <c r="QFY4" s="319"/>
      <c r="QFZ4" s="319"/>
      <c r="QGA4" s="319"/>
      <c r="QGB4" s="319"/>
      <c r="QGC4" s="319"/>
      <c r="QGD4" s="319"/>
      <c r="QGE4" s="319"/>
      <c r="QGF4" s="319"/>
      <c r="QGG4" s="319"/>
      <c r="QGH4" s="319"/>
      <c r="QGI4" s="319"/>
      <c r="QGJ4" s="319"/>
      <c r="QGK4" s="319"/>
      <c r="QGL4" s="319"/>
      <c r="QGM4" s="319"/>
      <c r="QGN4" s="319"/>
      <c r="QGO4" s="319"/>
      <c r="QGP4" s="319"/>
      <c r="QGQ4" s="319"/>
      <c r="QGR4" s="319"/>
      <c r="QGS4" s="319"/>
      <c r="QGT4" s="319"/>
      <c r="QGU4" s="319"/>
      <c r="QGV4" s="319"/>
      <c r="QGW4" s="319"/>
      <c r="QGX4" s="319"/>
      <c r="QGY4" s="319"/>
      <c r="QGZ4" s="319"/>
      <c r="QHA4" s="319"/>
      <c r="QHB4" s="319"/>
      <c r="QHC4" s="319"/>
      <c r="QHD4" s="319"/>
      <c r="QHE4" s="319"/>
      <c r="QHF4" s="319"/>
      <c r="QHG4" s="319"/>
      <c r="QHH4" s="319"/>
      <c r="QHI4" s="319"/>
      <c r="QHJ4" s="319"/>
      <c r="QHK4" s="319"/>
      <c r="QHL4" s="319"/>
      <c r="QHM4" s="319"/>
      <c r="QHN4" s="319"/>
      <c r="QHO4" s="319"/>
      <c r="QHP4" s="319"/>
      <c r="QHQ4" s="319"/>
      <c r="QHR4" s="319"/>
      <c r="QHS4" s="319"/>
      <c r="QHT4" s="319"/>
      <c r="QHU4" s="319"/>
      <c r="QHV4" s="319"/>
      <c r="QHW4" s="319"/>
      <c r="QHX4" s="319"/>
      <c r="QHY4" s="319"/>
      <c r="QHZ4" s="319"/>
      <c r="QIA4" s="319"/>
      <c r="QIB4" s="319"/>
      <c r="QIC4" s="319"/>
      <c r="QID4" s="319"/>
      <c r="QIE4" s="319"/>
      <c r="QIF4" s="319"/>
      <c r="QIG4" s="319"/>
      <c r="QIH4" s="319"/>
      <c r="QII4" s="319"/>
      <c r="QIJ4" s="319"/>
      <c r="QIK4" s="319"/>
      <c r="QIL4" s="319"/>
      <c r="QIM4" s="319"/>
      <c r="QIN4" s="319"/>
      <c r="QIO4" s="319"/>
      <c r="QIP4" s="319"/>
      <c r="QIQ4" s="319"/>
      <c r="QIR4" s="319"/>
      <c r="QIS4" s="319"/>
      <c r="QIT4" s="319"/>
      <c r="QIU4" s="319"/>
      <c r="QIV4" s="319"/>
      <c r="QIW4" s="319"/>
      <c r="QIX4" s="319"/>
      <c r="QIY4" s="319"/>
      <c r="QIZ4" s="319"/>
      <c r="QJA4" s="319"/>
      <c r="QJB4" s="319"/>
      <c r="QJC4" s="319"/>
      <c r="QJD4" s="319"/>
      <c r="QJE4" s="319"/>
      <c r="QJF4" s="319"/>
      <c r="QJG4" s="319"/>
      <c r="QJH4" s="319"/>
      <c r="QJI4" s="319"/>
      <c r="QJJ4" s="319"/>
      <c r="QJK4" s="319"/>
      <c r="QJL4" s="319"/>
      <c r="QJM4" s="319"/>
      <c r="QJN4" s="319"/>
      <c r="QJO4" s="319"/>
      <c r="QJP4" s="319"/>
      <c r="QJQ4" s="319"/>
      <c r="QJR4" s="319"/>
      <c r="QJS4" s="319"/>
      <c r="QJT4" s="319"/>
      <c r="QJU4" s="319"/>
      <c r="QJV4" s="319"/>
      <c r="QJW4" s="319"/>
      <c r="QJX4" s="319"/>
      <c r="QJY4" s="319"/>
      <c r="QJZ4" s="319"/>
      <c r="QKA4" s="319"/>
      <c r="QKB4" s="319"/>
      <c r="QKC4" s="319"/>
      <c r="QKD4" s="319"/>
      <c r="QKE4" s="319"/>
      <c r="QKF4" s="319"/>
      <c r="QKG4" s="319"/>
      <c r="QKH4" s="319"/>
      <c r="QKI4" s="319"/>
      <c r="QKJ4" s="319"/>
      <c r="QKK4" s="319"/>
      <c r="QKL4" s="319"/>
      <c r="QKM4" s="319"/>
      <c r="QKN4" s="319"/>
      <c r="QKO4" s="319"/>
      <c r="QKP4" s="319"/>
      <c r="QKQ4" s="319"/>
      <c r="QKR4" s="319"/>
      <c r="QKS4" s="319"/>
      <c r="QKT4" s="319"/>
      <c r="QKU4" s="319"/>
      <c r="QKV4" s="319"/>
      <c r="QKW4" s="319"/>
      <c r="QKX4" s="319"/>
      <c r="QKY4" s="319"/>
      <c r="QKZ4" s="319"/>
      <c r="QLA4" s="319"/>
      <c r="QLB4" s="319"/>
      <c r="QLC4" s="319"/>
      <c r="QLD4" s="319"/>
      <c r="QLE4" s="319"/>
      <c r="QLF4" s="319"/>
      <c r="QLG4" s="319"/>
      <c r="QLH4" s="319"/>
      <c r="QLI4" s="319"/>
      <c r="QLJ4" s="319"/>
      <c r="QLK4" s="319"/>
      <c r="QLL4" s="319"/>
      <c r="QLM4" s="319"/>
      <c r="QLN4" s="319"/>
      <c r="QLO4" s="319"/>
      <c r="QLP4" s="319"/>
      <c r="QLQ4" s="319"/>
      <c r="QLR4" s="319"/>
      <c r="QLS4" s="319"/>
      <c r="QLT4" s="319"/>
      <c r="QLU4" s="319"/>
      <c r="QLV4" s="319"/>
      <c r="QLW4" s="319"/>
      <c r="QLX4" s="319"/>
      <c r="QLY4" s="319"/>
      <c r="QLZ4" s="319"/>
      <c r="QMA4" s="319"/>
      <c r="QMB4" s="319"/>
      <c r="QMC4" s="319"/>
      <c r="QMD4" s="319"/>
      <c r="QME4" s="319"/>
      <c r="QMF4" s="319"/>
      <c r="QMG4" s="319"/>
      <c r="QMH4" s="319"/>
      <c r="QMI4" s="319"/>
      <c r="QMJ4" s="319"/>
      <c r="QMK4" s="319"/>
      <c r="QML4" s="319"/>
      <c r="QMM4" s="319"/>
      <c r="QMN4" s="319"/>
      <c r="QMO4" s="319"/>
      <c r="QMP4" s="319"/>
      <c r="QMQ4" s="319"/>
      <c r="QMR4" s="319"/>
      <c r="QMS4" s="319"/>
      <c r="QMT4" s="319"/>
      <c r="QMU4" s="319"/>
      <c r="QMV4" s="319"/>
      <c r="QMW4" s="319"/>
      <c r="QMX4" s="319"/>
      <c r="QMY4" s="319"/>
      <c r="QMZ4" s="319"/>
      <c r="QNA4" s="319"/>
      <c r="QNB4" s="319"/>
      <c r="QNC4" s="319"/>
      <c r="QND4" s="319"/>
      <c r="QNE4" s="319"/>
      <c r="QNF4" s="319"/>
      <c r="QNG4" s="319"/>
      <c r="QNH4" s="319"/>
      <c r="QNI4" s="319"/>
      <c r="QNJ4" s="319"/>
      <c r="QNK4" s="319"/>
      <c r="QNL4" s="319"/>
      <c r="QNM4" s="319"/>
      <c r="QNN4" s="319"/>
      <c r="QNO4" s="319"/>
      <c r="QNP4" s="319"/>
      <c r="QNQ4" s="319"/>
      <c r="QNR4" s="319"/>
      <c r="QNS4" s="319"/>
      <c r="QNT4" s="319"/>
      <c r="QNU4" s="319"/>
      <c r="QNV4" s="319"/>
      <c r="QNW4" s="319"/>
      <c r="QNX4" s="319"/>
      <c r="QNY4" s="319"/>
      <c r="QNZ4" s="319"/>
      <c r="QOA4" s="319"/>
      <c r="QOB4" s="319"/>
      <c r="QOC4" s="319"/>
      <c r="QOD4" s="319"/>
      <c r="QOE4" s="319"/>
      <c r="QOF4" s="319"/>
      <c r="QOG4" s="319"/>
      <c r="QOH4" s="319"/>
      <c r="QOI4" s="319"/>
      <c r="QOJ4" s="319"/>
      <c r="QOK4" s="319"/>
      <c r="QOL4" s="319"/>
      <c r="QOM4" s="319"/>
      <c r="QON4" s="319"/>
      <c r="QOO4" s="319"/>
      <c r="QOP4" s="319"/>
      <c r="QOQ4" s="319"/>
      <c r="QOR4" s="319"/>
      <c r="QOS4" s="319"/>
      <c r="QOT4" s="319"/>
      <c r="QOU4" s="319"/>
      <c r="QOV4" s="319"/>
      <c r="QOW4" s="319"/>
      <c r="QOX4" s="319"/>
      <c r="QOY4" s="319"/>
      <c r="QOZ4" s="319"/>
      <c r="QPA4" s="319"/>
      <c r="QPB4" s="319"/>
      <c r="QPC4" s="319"/>
      <c r="QPD4" s="319"/>
      <c r="QPE4" s="319"/>
      <c r="QPF4" s="319"/>
      <c r="QPG4" s="319"/>
      <c r="QPH4" s="319"/>
      <c r="QPI4" s="319"/>
      <c r="QPJ4" s="319"/>
      <c r="QPK4" s="319"/>
      <c r="QPL4" s="319"/>
      <c r="QPM4" s="319"/>
      <c r="QPN4" s="319"/>
      <c r="QPO4" s="319"/>
      <c r="QPP4" s="319"/>
      <c r="QPQ4" s="319"/>
      <c r="QPR4" s="319"/>
      <c r="QPS4" s="319"/>
      <c r="QPT4" s="319"/>
      <c r="QPU4" s="319"/>
      <c r="QPV4" s="319"/>
      <c r="QPW4" s="319"/>
      <c r="QPX4" s="319"/>
      <c r="QPY4" s="319"/>
      <c r="QPZ4" s="319"/>
      <c r="QQA4" s="319"/>
      <c r="QQB4" s="319"/>
      <c r="QQC4" s="319"/>
      <c r="QQD4" s="319"/>
      <c r="QQE4" s="319"/>
      <c r="QQF4" s="319"/>
      <c r="QQG4" s="319"/>
      <c r="QQH4" s="319"/>
      <c r="QQI4" s="319"/>
      <c r="QQJ4" s="319"/>
      <c r="QQK4" s="319"/>
      <c r="QQL4" s="319"/>
      <c r="QQM4" s="319"/>
      <c r="QQN4" s="319"/>
      <c r="QQO4" s="319"/>
      <c r="QQP4" s="319"/>
      <c r="QQQ4" s="319"/>
      <c r="QQR4" s="319"/>
      <c r="QQS4" s="319"/>
      <c r="QQT4" s="319"/>
      <c r="QQU4" s="319"/>
      <c r="QQV4" s="319"/>
      <c r="QQW4" s="319"/>
      <c r="QQX4" s="319"/>
      <c r="QQY4" s="319"/>
      <c r="QQZ4" s="319"/>
      <c r="QRA4" s="319"/>
      <c r="QRB4" s="319"/>
      <c r="QRC4" s="319"/>
      <c r="QRD4" s="319"/>
      <c r="QRE4" s="319"/>
      <c r="QRF4" s="319"/>
      <c r="QRG4" s="319"/>
      <c r="QRH4" s="319"/>
      <c r="QRI4" s="319"/>
      <c r="QRJ4" s="319"/>
      <c r="QRK4" s="319"/>
      <c r="QRL4" s="319"/>
      <c r="QRM4" s="319"/>
      <c r="QRN4" s="319"/>
      <c r="QRO4" s="319"/>
      <c r="QRP4" s="319"/>
      <c r="QRQ4" s="319"/>
      <c r="QRR4" s="319"/>
      <c r="QRS4" s="319"/>
      <c r="QRT4" s="319"/>
      <c r="QRU4" s="319"/>
      <c r="QRV4" s="319"/>
      <c r="QRW4" s="319"/>
      <c r="QRX4" s="319"/>
      <c r="QRY4" s="319"/>
      <c r="QRZ4" s="319"/>
      <c r="QSA4" s="319"/>
      <c r="QSB4" s="319"/>
      <c r="QSC4" s="319"/>
      <c r="QSD4" s="319"/>
      <c r="QSE4" s="319"/>
      <c r="QSF4" s="319"/>
      <c r="QSG4" s="319"/>
      <c r="QSH4" s="319"/>
      <c r="QSI4" s="319"/>
      <c r="QSJ4" s="319"/>
      <c r="QSK4" s="319"/>
      <c r="QSL4" s="319"/>
      <c r="QSM4" s="319"/>
      <c r="QSN4" s="319"/>
      <c r="QSO4" s="319"/>
      <c r="QSP4" s="319"/>
      <c r="QSQ4" s="319"/>
      <c r="QSR4" s="319"/>
      <c r="QSS4" s="319"/>
      <c r="QST4" s="319"/>
      <c r="QSU4" s="319"/>
      <c r="QSV4" s="319"/>
      <c r="QSW4" s="319"/>
      <c r="QSX4" s="319"/>
      <c r="QSY4" s="319"/>
      <c r="QSZ4" s="319"/>
      <c r="QTA4" s="319"/>
      <c r="QTB4" s="319"/>
      <c r="QTC4" s="319"/>
      <c r="QTD4" s="319"/>
      <c r="QTE4" s="319"/>
      <c r="QTF4" s="319"/>
      <c r="QTG4" s="319"/>
      <c r="QTH4" s="319"/>
      <c r="QTI4" s="319"/>
      <c r="QTJ4" s="319"/>
      <c r="QTK4" s="319"/>
      <c r="QTL4" s="319"/>
      <c r="QTM4" s="319"/>
      <c r="QTN4" s="319"/>
      <c r="QTO4" s="319"/>
      <c r="QTP4" s="319"/>
      <c r="QTQ4" s="319"/>
      <c r="QTR4" s="319"/>
      <c r="QTS4" s="319"/>
      <c r="QTT4" s="319"/>
      <c r="QTU4" s="319"/>
      <c r="QTV4" s="319"/>
      <c r="QTW4" s="319"/>
      <c r="QTX4" s="319"/>
      <c r="QTY4" s="319"/>
      <c r="QTZ4" s="319"/>
      <c r="QUA4" s="319"/>
      <c r="QUB4" s="319"/>
      <c r="QUC4" s="319"/>
      <c r="QUD4" s="319"/>
      <c r="QUE4" s="319"/>
      <c r="QUF4" s="319"/>
      <c r="QUG4" s="319"/>
      <c r="QUH4" s="319"/>
      <c r="QUI4" s="319"/>
      <c r="QUJ4" s="319"/>
      <c r="QUK4" s="319"/>
      <c r="QUL4" s="319"/>
      <c r="QUM4" s="319"/>
      <c r="QUN4" s="319"/>
      <c r="QUO4" s="319"/>
      <c r="QUP4" s="319"/>
      <c r="QUQ4" s="319"/>
      <c r="QUR4" s="319"/>
      <c r="QUS4" s="319"/>
      <c r="QUT4" s="319"/>
      <c r="QUU4" s="319"/>
      <c r="QUV4" s="319"/>
      <c r="QUW4" s="319"/>
      <c r="QUX4" s="319"/>
      <c r="QUY4" s="319"/>
      <c r="QUZ4" s="319"/>
      <c r="QVA4" s="319"/>
      <c r="QVB4" s="319"/>
      <c r="QVC4" s="319"/>
      <c r="QVD4" s="319"/>
      <c r="QVE4" s="319"/>
      <c r="QVF4" s="319"/>
      <c r="QVG4" s="319"/>
      <c r="QVH4" s="319"/>
      <c r="QVI4" s="319"/>
      <c r="QVJ4" s="319"/>
      <c r="QVK4" s="319"/>
      <c r="QVL4" s="319"/>
      <c r="QVM4" s="319"/>
      <c r="QVN4" s="319"/>
      <c r="QVO4" s="319"/>
      <c r="QVP4" s="319"/>
      <c r="QVQ4" s="319"/>
      <c r="QVR4" s="319"/>
      <c r="QVS4" s="319"/>
      <c r="QVT4" s="319"/>
      <c r="QVU4" s="319"/>
      <c r="QVV4" s="319"/>
      <c r="QVW4" s="319"/>
      <c r="QVX4" s="319"/>
      <c r="QVY4" s="319"/>
      <c r="QVZ4" s="319"/>
      <c r="QWA4" s="319"/>
      <c r="QWB4" s="319"/>
      <c r="QWC4" s="319"/>
      <c r="QWD4" s="319"/>
      <c r="QWE4" s="319"/>
      <c r="QWF4" s="319"/>
      <c r="QWG4" s="319"/>
      <c r="QWH4" s="319"/>
      <c r="QWI4" s="319"/>
      <c r="QWJ4" s="319"/>
      <c r="QWK4" s="319"/>
      <c r="QWL4" s="319"/>
      <c r="QWM4" s="319"/>
      <c r="QWN4" s="319"/>
      <c r="QWO4" s="319"/>
      <c r="QWP4" s="319"/>
      <c r="QWQ4" s="319"/>
      <c r="QWR4" s="319"/>
      <c r="QWS4" s="319"/>
      <c r="QWT4" s="319"/>
      <c r="QWU4" s="319"/>
      <c r="QWV4" s="319"/>
      <c r="QWW4" s="319"/>
      <c r="QWX4" s="319"/>
      <c r="QWY4" s="319"/>
      <c r="QWZ4" s="319"/>
      <c r="QXA4" s="319"/>
      <c r="QXB4" s="319"/>
      <c r="QXC4" s="319"/>
      <c r="QXD4" s="319"/>
      <c r="QXE4" s="319"/>
      <c r="QXF4" s="319"/>
      <c r="QXG4" s="319"/>
      <c r="QXH4" s="319"/>
      <c r="QXI4" s="319"/>
      <c r="QXJ4" s="319"/>
      <c r="QXK4" s="319"/>
      <c r="QXL4" s="319"/>
      <c r="QXM4" s="319"/>
      <c r="QXN4" s="319"/>
      <c r="QXO4" s="319"/>
      <c r="QXP4" s="319"/>
      <c r="QXQ4" s="319"/>
      <c r="QXR4" s="319"/>
      <c r="QXS4" s="319"/>
      <c r="QXT4" s="319"/>
      <c r="QXU4" s="319"/>
      <c r="QXV4" s="319"/>
      <c r="QXW4" s="319"/>
      <c r="QXX4" s="319"/>
      <c r="QXY4" s="319"/>
      <c r="QXZ4" s="319"/>
      <c r="QYA4" s="319"/>
      <c r="QYB4" s="319"/>
      <c r="QYC4" s="319"/>
      <c r="QYD4" s="319"/>
      <c r="QYE4" s="319"/>
      <c r="QYF4" s="319"/>
      <c r="QYG4" s="319"/>
      <c r="QYH4" s="319"/>
      <c r="QYI4" s="319"/>
      <c r="QYJ4" s="319"/>
      <c r="QYK4" s="319"/>
      <c r="QYL4" s="319"/>
      <c r="QYM4" s="319"/>
      <c r="QYN4" s="319"/>
      <c r="QYO4" s="319"/>
      <c r="QYP4" s="319"/>
      <c r="QYQ4" s="319"/>
      <c r="QYR4" s="319"/>
      <c r="QYS4" s="319"/>
      <c r="QYT4" s="319"/>
      <c r="QYU4" s="319"/>
      <c r="QYV4" s="319"/>
      <c r="QYW4" s="319"/>
      <c r="QYX4" s="319"/>
      <c r="QYY4" s="319"/>
      <c r="QYZ4" s="319"/>
      <c r="QZA4" s="319"/>
      <c r="QZB4" s="319"/>
      <c r="QZC4" s="319"/>
      <c r="QZD4" s="319"/>
      <c r="QZE4" s="319"/>
      <c r="QZF4" s="319"/>
      <c r="QZG4" s="319"/>
      <c r="QZH4" s="319"/>
      <c r="QZI4" s="319"/>
      <c r="QZJ4" s="319"/>
      <c r="QZK4" s="319"/>
      <c r="QZL4" s="319"/>
      <c r="QZM4" s="319"/>
      <c r="QZN4" s="319"/>
      <c r="QZO4" s="319"/>
      <c r="QZP4" s="319"/>
      <c r="QZQ4" s="319"/>
      <c r="QZR4" s="319"/>
      <c r="QZS4" s="319"/>
      <c r="QZT4" s="319"/>
      <c r="QZU4" s="319"/>
      <c r="QZV4" s="319"/>
      <c r="QZW4" s="319"/>
      <c r="QZX4" s="319"/>
      <c r="QZY4" s="319"/>
      <c r="QZZ4" s="319"/>
      <c r="RAA4" s="319"/>
      <c r="RAB4" s="319"/>
      <c r="RAC4" s="319"/>
      <c r="RAD4" s="319"/>
      <c r="RAE4" s="319"/>
      <c r="RAF4" s="319"/>
      <c r="RAG4" s="319"/>
      <c r="RAH4" s="319"/>
      <c r="RAI4" s="319"/>
      <c r="RAJ4" s="319"/>
      <c r="RAK4" s="319"/>
      <c r="RAL4" s="319"/>
      <c r="RAM4" s="319"/>
      <c r="RAN4" s="319"/>
      <c r="RAO4" s="319"/>
      <c r="RAP4" s="319"/>
      <c r="RAQ4" s="319"/>
      <c r="RAR4" s="319"/>
      <c r="RAS4" s="319"/>
      <c r="RAT4" s="319"/>
      <c r="RAU4" s="319"/>
      <c r="RAV4" s="319"/>
      <c r="RAW4" s="319"/>
      <c r="RAX4" s="319"/>
      <c r="RAY4" s="319"/>
      <c r="RAZ4" s="319"/>
      <c r="RBA4" s="319"/>
      <c r="RBB4" s="319"/>
      <c r="RBC4" s="319"/>
      <c r="RBD4" s="319"/>
      <c r="RBE4" s="319"/>
      <c r="RBF4" s="319"/>
      <c r="RBG4" s="319"/>
      <c r="RBH4" s="319"/>
      <c r="RBI4" s="319"/>
      <c r="RBJ4" s="319"/>
      <c r="RBK4" s="319"/>
      <c r="RBL4" s="319"/>
      <c r="RBM4" s="319"/>
      <c r="RBN4" s="319"/>
      <c r="RBO4" s="319"/>
      <c r="RBP4" s="319"/>
      <c r="RBQ4" s="319"/>
      <c r="RBR4" s="319"/>
      <c r="RBS4" s="319"/>
      <c r="RBT4" s="319"/>
      <c r="RBU4" s="319"/>
      <c r="RBV4" s="319"/>
      <c r="RBW4" s="319"/>
      <c r="RBX4" s="319"/>
      <c r="RBY4" s="319"/>
      <c r="RBZ4" s="319"/>
      <c r="RCA4" s="319"/>
      <c r="RCB4" s="319"/>
      <c r="RCC4" s="319"/>
      <c r="RCD4" s="319"/>
      <c r="RCE4" s="319"/>
      <c r="RCF4" s="319"/>
      <c r="RCG4" s="319"/>
      <c r="RCH4" s="319"/>
      <c r="RCI4" s="319"/>
      <c r="RCJ4" s="319"/>
      <c r="RCK4" s="319"/>
      <c r="RCL4" s="319"/>
      <c r="RCM4" s="319"/>
      <c r="RCN4" s="319"/>
      <c r="RCO4" s="319"/>
      <c r="RCP4" s="319"/>
      <c r="RCQ4" s="319"/>
      <c r="RCR4" s="319"/>
      <c r="RCS4" s="319"/>
      <c r="RCT4" s="319"/>
      <c r="RCU4" s="319"/>
      <c r="RCV4" s="319"/>
      <c r="RCW4" s="319"/>
      <c r="RCX4" s="319"/>
      <c r="RCY4" s="319"/>
      <c r="RCZ4" s="319"/>
      <c r="RDA4" s="319"/>
      <c r="RDB4" s="319"/>
      <c r="RDC4" s="319"/>
      <c r="RDD4" s="319"/>
      <c r="RDE4" s="319"/>
      <c r="RDF4" s="319"/>
      <c r="RDG4" s="319"/>
      <c r="RDH4" s="319"/>
      <c r="RDI4" s="319"/>
      <c r="RDJ4" s="319"/>
      <c r="RDK4" s="319"/>
      <c r="RDL4" s="319"/>
      <c r="RDM4" s="319"/>
      <c r="RDN4" s="319"/>
      <c r="RDO4" s="319"/>
      <c r="RDP4" s="319"/>
      <c r="RDQ4" s="319"/>
      <c r="RDR4" s="319"/>
      <c r="RDS4" s="319"/>
      <c r="RDT4" s="319"/>
      <c r="RDU4" s="319"/>
      <c r="RDV4" s="319"/>
      <c r="RDW4" s="319"/>
      <c r="RDX4" s="319"/>
      <c r="RDY4" s="319"/>
      <c r="RDZ4" s="319"/>
      <c r="REA4" s="319"/>
      <c r="REB4" s="319"/>
      <c r="REC4" s="319"/>
      <c r="RED4" s="319"/>
      <c r="REE4" s="319"/>
      <c r="REF4" s="319"/>
      <c r="REG4" s="319"/>
      <c r="REH4" s="319"/>
      <c r="REI4" s="319"/>
      <c r="REJ4" s="319"/>
      <c r="REK4" s="319"/>
      <c r="REL4" s="319"/>
      <c r="REM4" s="319"/>
      <c r="REN4" s="319"/>
      <c r="REO4" s="319"/>
      <c r="REP4" s="319"/>
      <c r="REQ4" s="319"/>
      <c r="RER4" s="319"/>
      <c r="RES4" s="319"/>
      <c r="RET4" s="319"/>
      <c r="REU4" s="319"/>
      <c r="REV4" s="319"/>
      <c r="REW4" s="319"/>
      <c r="REX4" s="319"/>
      <c r="REY4" s="319"/>
      <c r="REZ4" s="319"/>
      <c r="RFA4" s="319"/>
      <c r="RFB4" s="319"/>
      <c r="RFC4" s="319"/>
      <c r="RFD4" s="319"/>
      <c r="RFE4" s="319"/>
      <c r="RFF4" s="319"/>
      <c r="RFG4" s="319"/>
      <c r="RFH4" s="319"/>
      <c r="RFI4" s="319"/>
      <c r="RFJ4" s="319"/>
      <c r="RFK4" s="319"/>
      <c r="RFL4" s="319"/>
      <c r="RFM4" s="319"/>
      <c r="RFN4" s="319"/>
      <c r="RFO4" s="319"/>
      <c r="RFP4" s="319"/>
      <c r="RFQ4" s="319"/>
      <c r="RFR4" s="319"/>
      <c r="RFS4" s="319"/>
      <c r="RFT4" s="319"/>
      <c r="RFU4" s="319"/>
      <c r="RFV4" s="319"/>
      <c r="RFW4" s="319"/>
      <c r="RFX4" s="319"/>
      <c r="RFY4" s="319"/>
      <c r="RFZ4" s="319"/>
      <c r="RGA4" s="319"/>
      <c r="RGB4" s="319"/>
      <c r="RGC4" s="319"/>
      <c r="RGD4" s="319"/>
      <c r="RGE4" s="319"/>
      <c r="RGF4" s="319"/>
      <c r="RGG4" s="319"/>
      <c r="RGH4" s="319"/>
      <c r="RGI4" s="319"/>
      <c r="RGJ4" s="319"/>
      <c r="RGK4" s="319"/>
      <c r="RGL4" s="319"/>
      <c r="RGM4" s="319"/>
      <c r="RGN4" s="319"/>
      <c r="RGO4" s="319"/>
      <c r="RGP4" s="319"/>
      <c r="RGQ4" s="319"/>
      <c r="RGR4" s="319"/>
      <c r="RGS4" s="319"/>
      <c r="RGT4" s="319"/>
      <c r="RGU4" s="319"/>
      <c r="RGV4" s="319"/>
      <c r="RGW4" s="319"/>
      <c r="RGX4" s="319"/>
      <c r="RGY4" s="319"/>
      <c r="RGZ4" s="319"/>
      <c r="RHA4" s="319"/>
      <c r="RHB4" s="319"/>
      <c r="RHC4" s="319"/>
      <c r="RHD4" s="319"/>
      <c r="RHE4" s="319"/>
      <c r="RHF4" s="319"/>
      <c r="RHG4" s="319"/>
      <c r="RHH4" s="319"/>
      <c r="RHI4" s="319"/>
      <c r="RHJ4" s="319"/>
      <c r="RHK4" s="319"/>
      <c r="RHL4" s="319"/>
      <c r="RHM4" s="319"/>
      <c r="RHN4" s="319"/>
      <c r="RHO4" s="319"/>
      <c r="RHP4" s="319"/>
      <c r="RHQ4" s="319"/>
      <c r="RHR4" s="319"/>
      <c r="RHS4" s="319"/>
      <c r="RHT4" s="319"/>
      <c r="RHU4" s="319"/>
      <c r="RHV4" s="319"/>
      <c r="RHW4" s="319"/>
      <c r="RHX4" s="319"/>
      <c r="RHY4" s="319"/>
      <c r="RHZ4" s="319"/>
      <c r="RIA4" s="319"/>
      <c r="RIB4" s="319"/>
      <c r="RIC4" s="319"/>
      <c r="RID4" s="319"/>
      <c r="RIE4" s="319"/>
      <c r="RIF4" s="319"/>
      <c r="RIG4" s="319"/>
      <c r="RIH4" s="319"/>
      <c r="RII4" s="319"/>
      <c r="RIJ4" s="319"/>
      <c r="RIK4" s="319"/>
      <c r="RIL4" s="319"/>
      <c r="RIM4" s="319"/>
      <c r="RIN4" s="319"/>
      <c r="RIO4" s="319"/>
      <c r="RIP4" s="319"/>
      <c r="RIQ4" s="319"/>
      <c r="RIR4" s="319"/>
      <c r="RIS4" s="319"/>
      <c r="RIT4" s="319"/>
      <c r="RIU4" s="319"/>
      <c r="RIV4" s="319"/>
      <c r="RIW4" s="319"/>
      <c r="RIX4" s="319"/>
      <c r="RIY4" s="319"/>
      <c r="RIZ4" s="319"/>
      <c r="RJA4" s="319"/>
      <c r="RJB4" s="319"/>
      <c r="RJC4" s="319"/>
      <c r="RJD4" s="319"/>
      <c r="RJE4" s="319"/>
      <c r="RJF4" s="319"/>
      <c r="RJG4" s="319"/>
      <c r="RJH4" s="319"/>
      <c r="RJI4" s="319"/>
      <c r="RJJ4" s="319"/>
      <c r="RJK4" s="319"/>
      <c r="RJL4" s="319"/>
      <c r="RJM4" s="319"/>
      <c r="RJN4" s="319"/>
      <c r="RJO4" s="319"/>
      <c r="RJP4" s="319"/>
      <c r="RJQ4" s="319"/>
      <c r="RJR4" s="319"/>
      <c r="RJS4" s="319"/>
      <c r="RJT4" s="319"/>
      <c r="RJU4" s="319"/>
      <c r="RJV4" s="319"/>
      <c r="RJW4" s="319"/>
      <c r="RJX4" s="319"/>
      <c r="RJY4" s="319"/>
      <c r="RJZ4" s="319"/>
      <c r="RKA4" s="319"/>
      <c r="RKB4" s="319"/>
      <c r="RKC4" s="319"/>
      <c r="RKD4" s="319"/>
      <c r="RKE4" s="319"/>
      <c r="RKF4" s="319"/>
      <c r="RKG4" s="319"/>
      <c r="RKH4" s="319"/>
      <c r="RKI4" s="319"/>
      <c r="RKJ4" s="319"/>
      <c r="RKK4" s="319"/>
      <c r="RKL4" s="319"/>
      <c r="RKM4" s="319"/>
      <c r="RKN4" s="319"/>
      <c r="RKO4" s="319"/>
      <c r="RKP4" s="319"/>
      <c r="RKQ4" s="319"/>
      <c r="RKR4" s="319"/>
      <c r="RKS4" s="319"/>
      <c r="RKT4" s="319"/>
      <c r="RKU4" s="319"/>
      <c r="RKV4" s="319"/>
      <c r="RKW4" s="319"/>
      <c r="RKX4" s="319"/>
      <c r="RKY4" s="319"/>
      <c r="RKZ4" s="319"/>
      <c r="RLA4" s="319"/>
      <c r="RLB4" s="319"/>
      <c r="RLC4" s="319"/>
      <c r="RLD4" s="319"/>
      <c r="RLE4" s="319"/>
      <c r="RLF4" s="319"/>
      <c r="RLG4" s="319"/>
      <c r="RLH4" s="319"/>
      <c r="RLI4" s="319"/>
      <c r="RLJ4" s="319"/>
      <c r="RLK4" s="319"/>
      <c r="RLL4" s="319"/>
      <c r="RLM4" s="319"/>
      <c r="RLN4" s="319"/>
      <c r="RLO4" s="319"/>
      <c r="RLP4" s="319"/>
      <c r="RLQ4" s="319"/>
      <c r="RLR4" s="319"/>
      <c r="RLS4" s="319"/>
      <c r="RLT4" s="319"/>
      <c r="RLU4" s="319"/>
      <c r="RLV4" s="319"/>
      <c r="RLW4" s="319"/>
      <c r="RLX4" s="319"/>
      <c r="RLY4" s="319"/>
      <c r="RLZ4" s="319"/>
      <c r="RMA4" s="319"/>
      <c r="RMB4" s="319"/>
      <c r="RMC4" s="319"/>
      <c r="RMD4" s="319"/>
      <c r="RME4" s="319"/>
      <c r="RMF4" s="319"/>
      <c r="RMG4" s="319"/>
      <c r="RMH4" s="319"/>
      <c r="RMI4" s="319"/>
      <c r="RMJ4" s="319"/>
      <c r="RMK4" s="319"/>
      <c r="RML4" s="319"/>
      <c r="RMM4" s="319"/>
      <c r="RMN4" s="319"/>
      <c r="RMO4" s="319"/>
      <c r="RMP4" s="319"/>
      <c r="RMQ4" s="319"/>
      <c r="RMR4" s="319"/>
      <c r="RMS4" s="319"/>
      <c r="RMT4" s="319"/>
      <c r="RMU4" s="319"/>
      <c r="RMV4" s="319"/>
      <c r="RMW4" s="319"/>
      <c r="RMX4" s="319"/>
      <c r="RMY4" s="319"/>
      <c r="RMZ4" s="319"/>
      <c r="RNA4" s="319"/>
      <c r="RNB4" s="319"/>
      <c r="RNC4" s="319"/>
      <c r="RND4" s="319"/>
      <c r="RNE4" s="319"/>
      <c r="RNF4" s="319"/>
      <c r="RNG4" s="319"/>
      <c r="RNH4" s="319"/>
      <c r="RNI4" s="319"/>
      <c r="RNJ4" s="319"/>
      <c r="RNK4" s="319"/>
      <c r="RNL4" s="319"/>
      <c r="RNM4" s="319"/>
      <c r="RNN4" s="319"/>
      <c r="RNO4" s="319"/>
      <c r="RNP4" s="319"/>
      <c r="RNQ4" s="319"/>
      <c r="RNR4" s="319"/>
      <c r="RNS4" s="319"/>
      <c r="RNT4" s="319"/>
      <c r="RNU4" s="319"/>
      <c r="RNV4" s="319"/>
      <c r="RNW4" s="319"/>
      <c r="RNX4" s="319"/>
      <c r="RNY4" s="319"/>
      <c r="RNZ4" s="319"/>
      <c r="ROA4" s="319"/>
      <c r="ROB4" s="319"/>
      <c r="ROC4" s="319"/>
      <c r="ROD4" s="319"/>
      <c r="ROE4" s="319"/>
      <c r="ROF4" s="319"/>
      <c r="ROG4" s="319"/>
      <c r="ROH4" s="319"/>
      <c r="ROI4" s="319"/>
      <c r="ROJ4" s="319"/>
      <c r="ROK4" s="319"/>
      <c r="ROL4" s="319"/>
      <c r="ROM4" s="319"/>
      <c r="RON4" s="319"/>
      <c r="ROO4" s="319"/>
      <c r="ROP4" s="319"/>
      <c r="ROQ4" s="319"/>
      <c r="ROR4" s="319"/>
      <c r="ROS4" s="319"/>
      <c r="ROT4" s="319"/>
      <c r="ROU4" s="319"/>
      <c r="ROV4" s="319"/>
      <c r="ROW4" s="319"/>
      <c r="ROX4" s="319"/>
      <c r="ROY4" s="319"/>
      <c r="ROZ4" s="319"/>
      <c r="RPA4" s="319"/>
      <c r="RPB4" s="319"/>
      <c r="RPC4" s="319"/>
      <c r="RPD4" s="319"/>
      <c r="RPE4" s="319"/>
      <c r="RPF4" s="319"/>
      <c r="RPG4" s="319"/>
      <c r="RPH4" s="319"/>
      <c r="RPI4" s="319"/>
      <c r="RPJ4" s="319"/>
      <c r="RPK4" s="319"/>
      <c r="RPL4" s="319"/>
      <c r="RPM4" s="319"/>
      <c r="RPN4" s="319"/>
      <c r="RPO4" s="319"/>
      <c r="RPP4" s="319"/>
      <c r="RPQ4" s="319"/>
      <c r="RPR4" s="319"/>
      <c r="RPS4" s="319"/>
      <c r="RPT4" s="319"/>
      <c r="RPU4" s="319"/>
      <c r="RPV4" s="319"/>
      <c r="RPW4" s="319"/>
      <c r="RPX4" s="319"/>
      <c r="RPY4" s="319"/>
      <c r="RPZ4" s="319"/>
      <c r="RQA4" s="319"/>
      <c r="RQB4" s="319"/>
      <c r="RQC4" s="319"/>
      <c r="RQD4" s="319"/>
      <c r="RQE4" s="319"/>
      <c r="RQF4" s="319"/>
      <c r="RQG4" s="319"/>
      <c r="RQH4" s="319"/>
      <c r="RQI4" s="319"/>
      <c r="RQJ4" s="319"/>
      <c r="RQK4" s="319"/>
      <c r="RQL4" s="319"/>
      <c r="RQM4" s="319"/>
      <c r="RQN4" s="319"/>
      <c r="RQO4" s="319"/>
      <c r="RQP4" s="319"/>
      <c r="RQQ4" s="319"/>
      <c r="RQR4" s="319"/>
      <c r="RQS4" s="319"/>
      <c r="RQT4" s="319"/>
      <c r="RQU4" s="319"/>
      <c r="RQV4" s="319"/>
      <c r="RQW4" s="319"/>
      <c r="RQX4" s="319"/>
      <c r="RQY4" s="319"/>
      <c r="RQZ4" s="319"/>
      <c r="RRA4" s="319"/>
      <c r="RRB4" s="319"/>
      <c r="RRC4" s="319"/>
      <c r="RRD4" s="319"/>
      <c r="RRE4" s="319"/>
      <c r="RRF4" s="319"/>
      <c r="RRG4" s="319"/>
      <c r="RRH4" s="319"/>
      <c r="RRI4" s="319"/>
      <c r="RRJ4" s="319"/>
      <c r="RRK4" s="319"/>
      <c r="RRL4" s="319"/>
      <c r="RRM4" s="319"/>
      <c r="RRN4" s="319"/>
      <c r="RRO4" s="319"/>
      <c r="RRP4" s="319"/>
      <c r="RRQ4" s="319"/>
      <c r="RRR4" s="319"/>
      <c r="RRS4" s="319"/>
      <c r="RRT4" s="319"/>
      <c r="RRU4" s="319"/>
      <c r="RRV4" s="319"/>
      <c r="RRW4" s="319"/>
      <c r="RRX4" s="319"/>
      <c r="RRY4" s="319"/>
      <c r="RRZ4" s="319"/>
      <c r="RSA4" s="319"/>
      <c r="RSB4" s="319"/>
      <c r="RSC4" s="319"/>
      <c r="RSD4" s="319"/>
      <c r="RSE4" s="319"/>
      <c r="RSF4" s="319"/>
      <c r="RSG4" s="319"/>
      <c r="RSH4" s="319"/>
      <c r="RSI4" s="319"/>
      <c r="RSJ4" s="319"/>
      <c r="RSK4" s="319"/>
      <c r="RSL4" s="319"/>
      <c r="RSM4" s="319"/>
      <c r="RSN4" s="319"/>
      <c r="RSO4" s="319"/>
      <c r="RSP4" s="319"/>
      <c r="RSQ4" s="319"/>
      <c r="RSR4" s="319"/>
      <c r="RSS4" s="319"/>
      <c r="RST4" s="319"/>
      <c r="RSU4" s="319"/>
      <c r="RSV4" s="319"/>
      <c r="RSW4" s="319"/>
      <c r="RSX4" s="319"/>
      <c r="RSY4" s="319"/>
      <c r="RSZ4" s="319"/>
      <c r="RTA4" s="319"/>
      <c r="RTB4" s="319"/>
      <c r="RTC4" s="319"/>
      <c r="RTD4" s="319"/>
      <c r="RTE4" s="319"/>
      <c r="RTF4" s="319"/>
      <c r="RTG4" s="319"/>
      <c r="RTH4" s="319"/>
      <c r="RTI4" s="319"/>
      <c r="RTJ4" s="319"/>
      <c r="RTK4" s="319"/>
      <c r="RTL4" s="319"/>
      <c r="RTM4" s="319"/>
      <c r="RTN4" s="319"/>
      <c r="RTO4" s="319"/>
      <c r="RTP4" s="319"/>
      <c r="RTQ4" s="319"/>
      <c r="RTR4" s="319"/>
      <c r="RTS4" s="319"/>
      <c r="RTT4" s="319"/>
      <c r="RTU4" s="319"/>
      <c r="RTV4" s="319"/>
      <c r="RTW4" s="319"/>
      <c r="RTX4" s="319"/>
      <c r="RTY4" s="319"/>
      <c r="RTZ4" s="319"/>
      <c r="RUA4" s="319"/>
      <c r="RUB4" s="319"/>
      <c r="RUC4" s="319"/>
      <c r="RUD4" s="319"/>
      <c r="RUE4" s="319"/>
      <c r="RUF4" s="319"/>
      <c r="RUG4" s="319"/>
      <c r="RUH4" s="319"/>
      <c r="RUI4" s="319"/>
      <c r="RUJ4" s="319"/>
      <c r="RUK4" s="319"/>
      <c r="RUL4" s="319"/>
      <c r="RUM4" s="319"/>
      <c r="RUN4" s="319"/>
      <c r="RUO4" s="319"/>
      <c r="RUP4" s="319"/>
      <c r="RUQ4" s="319"/>
      <c r="RUR4" s="319"/>
      <c r="RUS4" s="319"/>
      <c r="RUT4" s="319"/>
      <c r="RUU4" s="319"/>
      <c r="RUV4" s="319"/>
      <c r="RUW4" s="319"/>
      <c r="RUX4" s="319"/>
      <c r="RUY4" s="319"/>
      <c r="RUZ4" s="319"/>
      <c r="RVA4" s="319"/>
      <c r="RVB4" s="319"/>
      <c r="RVC4" s="319"/>
      <c r="RVD4" s="319"/>
      <c r="RVE4" s="319"/>
      <c r="RVF4" s="319"/>
      <c r="RVG4" s="319"/>
      <c r="RVH4" s="319"/>
      <c r="RVI4" s="319"/>
      <c r="RVJ4" s="319"/>
      <c r="RVK4" s="319"/>
      <c r="RVL4" s="319"/>
      <c r="RVM4" s="319"/>
      <c r="RVN4" s="319"/>
      <c r="RVO4" s="319"/>
      <c r="RVP4" s="319"/>
      <c r="RVQ4" s="319"/>
      <c r="RVR4" s="319"/>
      <c r="RVS4" s="319"/>
      <c r="RVT4" s="319"/>
      <c r="RVU4" s="319"/>
      <c r="RVV4" s="319"/>
      <c r="RVW4" s="319"/>
      <c r="RVX4" s="319"/>
      <c r="RVY4" s="319"/>
      <c r="RVZ4" s="319"/>
      <c r="RWA4" s="319"/>
      <c r="RWB4" s="319"/>
      <c r="RWC4" s="319"/>
      <c r="RWD4" s="319"/>
      <c r="RWE4" s="319"/>
      <c r="RWF4" s="319"/>
      <c r="RWG4" s="319"/>
      <c r="RWH4" s="319"/>
      <c r="RWI4" s="319"/>
      <c r="RWJ4" s="319"/>
      <c r="RWK4" s="319"/>
      <c r="RWL4" s="319"/>
      <c r="RWM4" s="319"/>
      <c r="RWN4" s="319"/>
      <c r="RWO4" s="319"/>
      <c r="RWP4" s="319"/>
      <c r="RWQ4" s="319"/>
      <c r="RWR4" s="319"/>
      <c r="RWS4" s="319"/>
      <c r="RWT4" s="319"/>
      <c r="RWU4" s="319"/>
      <c r="RWV4" s="319"/>
      <c r="RWW4" s="319"/>
      <c r="RWX4" s="319"/>
      <c r="RWY4" s="319"/>
      <c r="RWZ4" s="319"/>
      <c r="RXA4" s="319"/>
      <c r="RXB4" s="319"/>
      <c r="RXC4" s="319"/>
      <c r="RXD4" s="319"/>
      <c r="RXE4" s="319"/>
      <c r="RXF4" s="319"/>
      <c r="RXG4" s="319"/>
      <c r="RXH4" s="319"/>
      <c r="RXI4" s="319"/>
      <c r="RXJ4" s="319"/>
      <c r="RXK4" s="319"/>
      <c r="RXL4" s="319"/>
      <c r="RXM4" s="319"/>
      <c r="RXN4" s="319"/>
      <c r="RXO4" s="319"/>
      <c r="RXP4" s="319"/>
      <c r="RXQ4" s="319"/>
      <c r="RXR4" s="319"/>
      <c r="RXS4" s="319"/>
      <c r="RXT4" s="319"/>
      <c r="RXU4" s="319"/>
      <c r="RXV4" s="319"/>
      <c r="RXW4" s="319"/>
      <c r="RXX4" s="319"/>
      <c r="RXY4" s="319"/>
      <c r="RXZ4" s="319"/>
      <c r="RYA4" s="319"/>
      <c r="RYB4" s="319"/>
      <c r="RYC4" s="319"/>
      <c r="RYD4" s="319"/>
      <c r="RYE4" s="319"/>
      <c r="RYF4" s="319"/>
      <c r="RYG4" s="319"/>
      <c r="RYH4" s="319"/>
      <c r="RYI4" s="319"/>
      <c r="RYJ4" s="319"/>
      <c r="RYK4" s="319"/>
      <c r="RYL4" s="319"/>
      <c r="RYM4" s="319"/>
      <c r="RYN4" s="319"/>
      <c r="RYO4" s="319"/>
      <c r="RYP4" s="319"/>
      <c r="RYQ4" s="319"/>
      <c r="RYR4" s="319"/>
      <c r="RYS4" s="319"/>
      <c r="RYT4" s="319"/>
      <c r="RYU4" s="319"/>
      <c r="RYV4" s="319"/>
      <c r="RYW4" s="319"/>
      <c r="RYX4" s="319"/>
      <c r="RYY4" s="319"/>
      <c r="RYZ4" s="319"/>
      <c r="RZA4" s="319"/>
      <c r="RZB4" s="319"/>
      <c r="RZC4" s="319"/>
      <c r="RZD4" s="319"/>
      <c r="RZE4" s="319"/>
      <c r="RZF4" s="319"/>
      <c r="RZG4" s="319"/>
      <c r="RZH4" s="319"/>
      <c r="RZI4" s="319"/>
      <c r="RZJ4" s="319"/>
      <c r="RZK4" s="319"/>
      <c r="RZL4" s="319"/>
      <c r="RZM4" s="319"/>
      <c r="RZN4" s="319"/>
      <c r="RZO4" s="319"/>
      <c r="RZP4" s="319"/>
      <c r="RZQ4" s="319"/>
      <c r="RZR4" s="319"/>
      <c r="RZS4" s="319"/>
      <c r="RZT4" s="319"/>
      <c r="RZU4" s="319"/>
      <c r="RZV4" s="319"/>
      <c r="RZW4" s="319"/>
      <c r="RZX4" s="319"/>
      <c r="RZY4" s="319"/>
      <c r="RZZ4" s="319"/>
      <c r="SAA4" s="319"/>
      <c r="SAB4" s="319"/>
      <c r="SAC4" s="319"/>
      <c r="SAD4" s="319"/>
      <c r="SAE4" s="319"/>
      <c r="SAF4" s="319"/>
      <c r="SAG4" s="319"/>
      <c r="SAH4" s="319"/>
      <c r="SAI4" s="319"/>
      <c r="SAJ4" s="319"/>
      <c r="SAK4" s="319"/>
      <c r="SAL4" s="319"/>
      <c r="SAM4" s="319"/>
      <c r="SAN4" s="319"/>
      <c r="SAO4" s="319"/>
      <c r="SAP4" s="319"/>
      <c r="SAQ4" s="319"/>
      <c r="SAR4" s="319"/>
      <c r="SAS4" s="319"/>
      <c r="SAT4" s="319"/>
      <c r="SAU4" s="319"/>
      <c r="SAV4" s="319"/>
      <c r="SAW4" s="319"/>
      <c r="SAX4" s="319"/>
      <c r="SAY4" s="319"/>
      <c r="SAZ4" s="319"/>
      <c r="SBA4" s="319"/>
      <c r="SBB4" s="319"/>
      <c r="SBC4" s="319"/>
      <c r="SBD4" s="319"/>
      <c r="SBE4" s="319"/>
      <c r="SBF4" s="319"/>
      <c r="SBG4" s="319"/>
      <c r="SBH4" s="319"/>
      <c r="SBI4" s="319"/>
      <c r="SBJ4" s="319"/>
      <c r="SBK4" s="319"/>
      <c r="SBL4" s="319"/>
      <c r="SBM4" s="319"/>
      <c r="SBN4" s="319"/>
      <c r="SBO4" s="319"/>
      <c r="SBP4" s="319"/>
      <c r="SBQ4" s="319"/>
      <c r="SBR4" s="319"/>
      <c r="SBS4" s="319"/>
      <c r="SBT4" s="319"/>
      <c r="SBU4" s="319"/>
      <c r="SBV4" s="319"/>
      <c r="SBW4" s="319"/>
      <c r="SBX4" s="319"/>
      <c r="SBY4" s="319"/>
      <c r="SBZ4" s="319"/>
      <c r="SCA4" s="319"/>
      <c r="SCB4" s="319"/>
      <c r="SCC4" s="319"/>
      <c r="SCD4" s="319"/>
      <c r="SCE4" s="319"/>
      <c r="SCF4" s="319"/>
      <c r="SCG4" s="319"/>
      <c r="SCH4" s="319"/>
      <c r="SCI4" s="319"/>
      <c r="SCJ4" s="319"/>
      <c r="SCK4" s="319"/>
      <c r="SCL4" s="319"/>
      <c r="SCM4" s="319"/>
      <c r="SCN4" s="319"/>
      <c r="SCO4" s="319"/>
      <c r="SCP4" s="319"/>
      <c r="SCQ4" s="319"/>
      <c r="SCR4" s="319"/>
      <c r="SCS4" s="319"/>
      <c r="SCT4" s="319"/>
      <c r="SCU4" s="319"/>
      <c r="SCV4" s="319"/>
      <c r="SCW4" s="319"/>
      <c r="SCX4" s="319"/>
      <c r="SCY4" s="319"/>
      <c r="SCZ4" s="319"/>
      <c r="SDA4" s="319"/>
      <c r="SDB4" s="319"/>
      <c r="SDC4" s="319"/>
      <c r="SDD4" s="319"/>
      <c r="SDE4" s="319"/>
      <c r="SDF4" s="319"/>
      <c r="SDG4" s="319"/>
      <c r="SDH4" s="319"/>
      <c r="SDI4" s="319"/>
      <c r="SDJ4" s="319"/>
      <c r="SDK4" s="319"/>
      <c r="SDL4" s="319"/>
      <c r="SDM4" s="319"/>
      <c r="SDN4" s="319"/>
      <c r="SDO4" s="319"/>
      <c r="SDP4" s="319"/>
      <c r="SDQ4" s="319"/>
      <c r="SDR4" s="319"/>
      <c r="SDS4" s="319"/>
      <c r="SDT4" s="319"/>
      <c r="SDU4" s="319"/>
      <c r="SDV4" s="319"/>
      <c r="SDW4" s="319"/>
      <c r="SDX4" s="319"/>
      <c r="SDY4" s="319"/>
      <c r="SDZ4" s="319"/>
      <c r="SEA4" s="319"/>
      <c r="SEB4" s="319"/>
      <c r="SEC4" s="319"/>
      <c r="SED4" s="319"/>
      <c r="SEE4" s="319"/>
      <c r="SEF4" s="319"/>
      <c r="SEG4" s="319"/>
      <c r="SEH4" s="319"/>
      <c r="SEI4" s="319"/>
      <c r="SEJ4" s="319"/>
      <c r="SEK4" s="319"/>
      <c r="SEL4" s="319"/>
      <c r="SEM4" s="319"/>
      <c r="SEN4" s="319"/>
      <c r="SEO4" s="319"/>
      <c r="SEP4" s="319"/>
      <c r="SEQ4" s="319"/>
      <c r="SER4" s="319"/>
      <c r="SES4" s="319"/>
      <c r="SET4" s="319"/>
      <c r="SEU4" s="319"/>
      <c r="SEV4" s="319"/>
      <c r="SEW4" s="319"/>
      <c r="SEX4" s="319"/>
      <c r="SEY4" s="319"/>
      <c r="SEZ4" s="319"/>
      <c r="SFA4" s="319"/>
      <c r="SFB4" s="319"/>
      <c r="SFC4" s="319"/>
      <c r="SFD4" s="319"/>
      <c r="SFE4" s="319"/>
      <c r="SFF4" s="319"/>
      <c r="SFG4" s="319"/>
      <c r="SFH4" s="319"/>
      <c r="SFI4" s="319"/>
      <c r="SFJ4" s="319"/>
      <c r="SFK4" s="319"/>
      <c r="SFL4" s="319"/>
      <c r="SFM4" s="319"/>
      <c r="SFN4" s="319"/>
      <c r="SFO4" s="319"/>
      <c r="SFP4" s="319"/>
      <c r="SFQ4" s="319"/>
      <c r="SFR4" s="319"/>
      <c r="SFS4" s="319"/>
      <c r="SFT4" s="319"/>
      <c r="SFU4" s="319"/>
      <c r="SFV4" s="319"/>
      <c r="SFW4" s="319"/>
      <c r="SFX4" s="319"/>
      <c r="SFY4" s="319"/>
      <c r="SFZ4" s="319"/>
      <c r="SGA4" s="319"/>
      <c r="SGB4" s="319"/>
      <c r="SGC4" s="319"/>
      <c r="SGD4" s="319"/>
      <c r="SGE4" s="319"/>
      <c r="SGF4" s="319"/>
      <c r="SGG4" s="319"/>
      <c r="SGH4" s="319"/>
      <c r="SGI4" s="319"/>
      <c r="SGJ4" s="319"/>
      <c r="SGK4" s="319"/>
      <c r="SGL4" s="319"/>
      <c r="SGM4" s="319"/>
      <c r="SGN4" s="319"/>
      <c r="SGO4" s="319"/>
      <c r="SGP4" s="319"/>
      <c r="SGQ4" s="319"/>
      <c r="SGR4" s="319"/>
      <c r="SGS4" s="319"/>
      <c r="SGT4" s="319"/>
      <c r="SGU4" s="319"/>
      <c r="SGV4" s="319"/>
      <c r="SGW4" s="319"/>
      <c r="SGX4" s="319"/>
      <c r="SGY4" s="319"/>
      <c r="SGZ4" s="319"/>
      <c r="SHA4" s="319"/>
      <c r="SHB4" s="319"/>
      <c r="SHC4" s="319"/>
      <c r="SHD4" s="319"/>
      <c r="SHE4" s="319"/>
      <c r="SHF4" s="319"/>
      <c r="SHG4" s="319"/>
      <c r="SHH4" s="319"/>
      <c r="SHI4" s="319"/>
      <c r="SHJ4" s="319"/>
      <c r="SHK4" s="319"/>
      <c r="SHL4" s="319"/>
      <c r="SHM4" s="319"/>
      <c r="SHN4" s="319"/>
      <c r="SHO4" s="319"/>
      <c r="SHP4" s="319"/>
      <c r="SHQ4" s="319"/>
      <c r="SHR4" s="319"/>
      <c r="SHS4" s="319"/>
      <c r="SHT4" s="319"/>
      <c r="SHU4" s="319"/>
      <c r="SHV4" s="319"/>
      <c r="SHW4" s="319"/>
      <c r="SHX4" s="319"/>
      <c r="SHY4" s="319"/>
      <c r="SHZ4" s="319"/>
      <c r="SIA4" s="319"/>
      <c r="SIB4" s="319"/>
      <c r="SIC4" s="319"/>
      <c r="SID4" s="319"/>
      <c r="SIE4" s="319"/>
      <c r="SIF4" s="319"/>
      <c r="SIG4" s="319"/>
      <c r="SIH4" s="319"/>
      <c r="SII4" s="319"/>
      <c r="SIJ4" s="319"/>
      <c r="SIK4" s="319"/>
      <c r="SIL4" s="319"/>
      <c r="SIM4" s="319"/>
      <c r="SIN4" s="319"/>
      <c r="SIO4" s="319"/>
      <c r="SIP4" s="319"/>
      <c r="SIQ4" s="319"/>
      <c r="SIR4" s="319"/>
      <c r="SIS4" s="319"/>
      <c r="SIT4" s="319"/>
      <c r="SIU4" s="319"/>
      <c r="SIV4" s="319"/>
      <c r="SIW4" s="319"/>
      <c r="SIX4" s="319"/>
      <c r="SIY4" s="319"/>
      <c r="SIZ4" s="319"/>
      <c r="SJA4" s="319"/>
      <c r="SJB4" s="319"/>
      <c r="SJC4" s="319"/>
      <c r="SJD4" s="319"/>
      <c r="SJE4" s="319"/>
      <c r="SJF4" s="319"/>
      <c r="SJG4" s="319"/>
      <c r="SJH4" s="319"/>
      <c r="SJI4" s="319"/>
      <c r="SJJ4" s="319"/>
      <c r="SJK4" s="319"/>
      <c r="SJL4" s="319"/>
      <c r="SJM4" s="319"/>
      <c r="SJN4" s="319"/>
      <c r="SJO4" s="319"/>
      <c r="SJP4" s="319"/>
      <c r="SJQ4" s="319"/>
      <c r="SJR4" s="319"/>
      <c r="SJS4" s="319"/>
      <c r="SJT4" s="319"/>
      <c r="SJU4" s="319"/>
      <c r="SJV4" s="319"/>
      <c r="SJW4" s="319"/>
      <c r="SJX4" s="319"/>
      <c r="SJY4" s="319"/>
      <c r="SJZ4" s="319"/>
      <c r="SKA4" s="319"/>
      <c r="SKB4" s="319"/>
      <c r="SKC4" s="319"/>
      <c r="SKD4" s="319"/>
      <c r="SKE4" s="319"/>
      <c r="SKF4" s="319"/>
      <c r="SKG4" s="319"/>
      <c r="SKH4" s="319"/>
      <c r="SKI4" s="319"/>
      <c r="SKJ4" s="319"/>
      <c r="SKK4" s="319"/>
      <c r="SKL4" s="319"/>
      <c r="SKM4" s="319"/>
      <c r="SKN4" s="319"/>
      <c r="SKO4" s="319"/>
      <c r="SKP4" s="319"/>
      <c r="SKQ4" s="319"/>
      <c r="SKR4" s="319"/>
      <c r="SKS4" s="319"/>
      <c r="SKT4" s="319"/>
      <c r="SKU4" s="319"/>
      <c r="SKV4" s="319"/>
      <c r="SKW4" s="319"/>
      <c r="SKX4" s="319"/>
      <c r="SKY4" s="319"/>
      <c r="SKZ4" s="319"/>
      <c r="SLA4" s="319"/>
      <c r="SLB4" s="319"/>
      <c r="SLC4" s="319"/>
      <c r="SLD4" s="319"/>
      <c r="SLE4" s="319"/>
      <c r="SLF4" s="319"/>
      <c r="SLG4" s="319"/>
      <c r="SLH4" s="319"/>
      <c r="SLI4" s="319"/>
      <c r="SLJ4" s="319"/>
      <c r="SLK4" s="319"/>
      <c r="SLL4" s="319"/>
      <c r="SLM4" s="319"/>
      <c r="SLN4" s="319"/>
      <c r="SLO4" s="319"/>
      <c r="SLP4" s="319"/>
      <c r="SLQ4" s="319"/>
      <c r="SLR4" s="319"/>
      <c r="SLS4" s="319"/>
      <c r="SLT4" s="319"/>
      <c r="SLU4" s="319"/>
      <c r="SLV4" s="319"/>
      <c r="SLW4" s="319"/>
      <c r="SLX4" s="319"/>
      <c r="SLY4" s="319"/>
      <c r="SLZ4" s="319"/>
      <c r="SMA4" s="319"/>
      <c r="SMB4" s="319"/>
      <c r="SMC4" s="319"/>
      <c r="SMD4" s="319"/>
      <c r="SME4" s="319"/>
      <c r="SMF4" s="319"/>
      <c r="SMG4" s="319"/>
      <c r="SMH4" s="319"/>
      <c r="SMI4" s="319"/>
      <c r="SMJ4" s="319"/>
      <c r="SMK4" s="319"/>
      <c r="SML4" s="319"/>
      <c r="SMM4" s="319"/>
      <c r="SMN4" s="319"/>
      <c r="SMO4" s="319"/>
      <c r="SMP4" s="319"/>
      <c r="SMQ4" s="319"/>
      <c r="SMR4" s="319"/>
      <c r="SMS4" s="319"/>
      <c r="SMT4" s="319"/>
      <c r="SMU4" s="319"/>
      <c r="SMV4" s="319"/>
      <c r="SMW4" s="319"/>
      <c r="SMX4" s="319"/>
      <c r="SMY4" s="319"/>
      <c r="SMZ4" s="319"/>
      <c r="SNA4" s="319"/>
      <c r="SNB4" s="319"/>
      <c r="SNC4" s="319"/>
      <c r="SND4" s="319"/>
      <c r="SNE4" s="319"/>
      <c r="SNF4" s="319"/>
      <c r="SNG4" s="319"/>
      <c r="SNH4" s="319"/>
      <c r="SNI4" s="319"/>
      <c r="SNJ4" s="319"/>
      <c r="SNK4" s="319"/>
      <c r="SNL4" s="319"/>
      <c r="SNM4" s="319"/>
      <c r="SNN4" s="319"/>
      <c r="SNO4" s="319"/>
      <c r="SNP4" s="319"/>
      <c r="SNQ4" s="319"/>
      <c r="SNR4" s="319"/>
      <c r="SNS4" s="319"/>
      <c r="SNT4" s="319"/>
      <c r="SNU4" s="319"/>
      <c r="SNV4" s="319"/>
      <c r="SNW4" s="319"/>
      <c r="SNX4" s="319"/>
      <c r="SNY4" s="319"/>
      <c r="SNZ4" s="319"/>
      <c r="SOA4" s="319"/>
      <c r="SOB4" s="319"/>
      <c r="SOC4" s="319"/>
      <c r="SOD4" s="319"/>
      <c r="SOE4" s="319"/>
      <c r="SOF4" s="319"/>
      <c r="SOG4" s="319"/>
      <c r="SOH4" s="319"/>
      <c r="SOI4" s="319"/>
      <c r="SOJ4" s="319"/>
      <c r="SOK4" s="319"/>
      <c r="SOL4" s="319"/>
      <c r="SOM4" s="319"/>
      <c r="SON4" s="319"/>
      <c r="SOO4" s="319"/>
      <c r="SOP4" s="319"/>
      <c r="SOQ4" s="319"/>
      <c r="SOR4" s="319"/>
      <c r="SOS4" s="319"/>
      <c r="SOT4" s="319"/>
      <c r="SOU4" s="319"/>
      <c r="SOV4" s="319"/>
      <c r="SOW4" s="319"/>
      <c r="SOX4" s="319"/>
      <c r="SOY4" s="319"/>
      <c r="SOZ4" s="319"/>
      <c r="SPA4" s="319"/>
      <c r="SPB4" s="319"/>
      <c r="SPC4" s="319"/>
      <c r="SPD4" s="319"/>
      <c r="SPE4" s="319"/>
      <c r="SPF4" s="319"/>
      <c r="SPG4" s="319"/>
      <c r="SPH4" s="319"/>
      <c r="SPI4" s="319"/>
      <c r="SPJ4" s="319"/>
      <c r="SPK4" s="319"/>
      <c r="SPL4" s="319"/>
      <c r="SPM4" s="319"/>
      <c r="SPN4" s="319"/>
      <c r="SPO4" s="319"/>
      <c r="SPP4" s="319"/>
      <c r="SPQ4" s="319"/>
      <c r="SPR4" s="319"/>
      <c r="SPS4" s="319"/>
      <c r="SPT4" s="319"/>
      <c r="SPU4" s="319"/>
      <c r="SPV4" s="319"/>
      <c r="SPW4" s="319"/>
      <c r="SPX4" s="319"/>
      <c r="SPY4" s="319"/>
      <c r="SPZ4" s="319"/>
      <c r="SQA4" s="319"/>
      <c r="SQB4" s="319"/>
      <c r="SQC4" s="319"/>
      <c r="SQD4" s="319"/>
      <c r="SQE4" s="319"/>
      <c r="SQF4" s="319"/>
      <c r="SQG4" s="319"/>
      <c r="SQH4" s="319"/>
      <c r="SQI4" s="319"/>
      <c r="SQJ4" s="319"/>
      <c r="SQK4" s="319"/>
      <c r="SQL4" s="319"/>
      <c r="SQM4" s="319"/>
      <c r="SQN4" s="319"/>
      <c r="SQO4" s="319"/>
      <c r="SQP4" s="319"/>
      <c r="SQQ4" s="319"/>
      <c r="SQR4" s="319"/>
      <c r="SQS4" s="319"/>
      <c r="SQT4" s="319"/>
      <c r="SQU4" s="319"/>
      <c r="SQV4" s="319"/>
      <c r="SQW4" s="319"/>
      <c r="SQX4" s="319"/>
      <c r="SQY4" s="319"/>
      <c r="SQZ4" s="319"/>
      <c r="SRA4" s="319"/>
      <c r="SRB4" s="319"/>
      <c r="SRC4" s="319"/>
      <c r="SRD4" s="319"/>
      <c r="SRE4" s="319"/>
      <c r="SRF4" s="319"/>
      <c r="SRG4" s="319"/>
      <c r="SRH4" s="319"/>
      <c r="SRI4" s="319"/>
      <c r="SRJ4" s="319"/>
      <c r="SRK4" s="319"/>
      <c r="SRL4" s="319"/>
      <c r="SRM4" s="319"/>
      <c r="SRN4" s="319"/>
      <c r="SRO4" s="319"/>
      <c r="SRP4" s="319"/>
      <c r="SRQ4" s="319"/>
      <c r="SRR4" s="319"/>
      <c r="SRS4" s="319"/>
      <c r="SRT4" s="319"/>
      <c r="SRU4" s="319"/>
      <c r="SRV4" s="319"/>
      <c r="SRW4" s="319"/>
      <c r="SRX4" s="319"/>
      <c r="SRY4" s="319"/>
      <c r="SRZ4" s="319"/>
      <c r="SSA4" s="319"/>
      <c r="SSB4" s="319"/>
      <c r="SSC4" s="319"/>
      <c r="SSD4" s="319"/>
      <c r="SSE4" s="319"/>
      <c r="SSF4" s="319"/>
      <c r="SSG4" s="319"/>
      <c r="SSH4" s="319"/>
      <c r="SSI4" s="319"/>
      <c r="SSJ4" s="319"/>
      <c r="SSK4" s="319"/>
      <c r="SSL4" s="319"/>
      <c r="SSM4" s="319"/>
      <c r="SSN4" s="319"/>
      <c r="SSO4" s="319"/>
      <c r="SSP4" s="319"/>
      <c r="SSQ4" s="319"/>
      <c r="SSR4" s="319"/>
      <c r="SSS4" s="319"/>
      <c r="SST4" s="319"/>
      <c r="SSU4" s="319"/>
      <c r="SSV4" s="319"/>
      <c r="SSW4" s="319"/>
      <c r="SSX4" s="319"/>
      <c r="SSY4" s="319"/>
      <c r="SSZ4" s="319"/>
      <c r="STA4" s="319"/>
      <c r="STB4" s="319"/>
      <c r="STC4" s="319"/>
      <c r="STD4" s="319"/>
      <c r="STE4" s="319"/>
      <c r="STF4" s="319"/>
      <c r="STG4" s="319"/>
      <c r="STH4" s="319"/>
      <c r="STI4" s="319"/>
      <c r="STJ4" s="319"/>
      <c r="STK4" s="319"/>
      <c r="STL4" s="319"/>
      <c r="STM4" s="319"/>
      <c r="STN4" s="319"/>
      <c r="STO4" s="319"/>
      <c r="STP4" s="319"/>
      <c r="STQ4" s="319"/>
      <c r="STR4" s="319"/>
      <c r="STS4" s="319"/>
      <c r="STT4" s="319"/>
      <c r="STU4" s="319"/>
      <c r="STV4" s="319"/>
      <c r="STW4" s="319"/>
      <c r="STX4" s="319"/>
      <c r="STY4" s="319"/>
      <c r="STZ4" s="319"/>
      <c r="SUA4" s="319"/>
      <c r="SUB4" s="319"/>
      <c r="SUC4" s="319"/>
      <c r="SUD4" s="319"/>
      <c r="SUE4" s="319"/>
      <c r="SUF4" s="319"/>
      <c r="SUG4" s="319"/>
      <c r="SUH4" s="319"/>
      <c r="SUI4" s="319"/>
      <c r="SUJ4" s="319"/>
      <c r="SUK4" s="319"/>
      <c r="SUL4" s="319"/>
      <c r="SUM4" s="319"/>
      <c r="SUN4" s="319"/>
      <c r="SUO4" s="319"/>
      <c r="SUP4" s="319"/>
      <c r="SUQ4" s="319"/>
      <c r="SUR4" s="319"/>
      <c r="SUS4" s="319"/>
      <c r="SUT4" s="319"/>
      <c r="SUU4" s="319"/>
      <c r="SUV4" s="319"/>
      <c r="SUW4" s="319"/>
      <c r="SUX4" s="319"/>
      <c r="SUY4" s="319"/>
      <c r="SUZ4" s="319"/>
      <c r="SVA4" s="319"/>
      <c r="SVB4" s="319"/>
      <c r="SVC4" s="319"/>
      <c r="SVD4" s="319"/>
      <c r="SVE4" s="319"/>
      <c r="SVF4" s="319"/>
      <c r="SVG4" s="319"/>
      <c r="SVH4" s="319"/>
      <c r="SVI4" s="319"/>
      <c r="SVJ4" s="319"/>
      <c r="SVK4" s="319"/>
      <c r="SVL4" s="319"/>
      <c r="SVM4" s="319"/>
      <c r="SVN4" s="319"/>
      <c r="SVO4" s="319"/>
      <c r="SVP4" s="319"/>
      <c r="SVQ4" s="319"/>
      <c r="SVR4" s="319"/>
      <c r="SVS4" s="319"/>
      <c r="SVT4" s="319"/>
      <c r="SVU4" s="319"/>
      <c r="SVV4" s="319"/>
      <c r="SVW4" s="319"/>
      <c r="SVX4" s="319"/>
      <c r="SVY4" s="319"/>
      <c r="SVZ4" s="319"/>
      <c r="SWA4" s="319"/>
      <c r="SWB4" s="319"/>
      <c r="SWC4" s="319"/>
      <c r="SWD4" s="319"/>
      <c r="SWE4" s="319"/>
      <c r="SWF4" s="319"/>
      <c r="SWG4" s="319"/>
      <c r="SWH4" s="319"/>
      <c r="SWI4" s="319"/>
      <c r="SWJ4" s="319"/>
      <c r="SWK4" s="319"/>
      <c r="SWL4" s="319"/>
      <c r="SWM4" s="319"/>
      <c r="SWN4" s="319"/>
      <c r="SWO4" s="319"/>
      <c r="SWP4" s="319"/>
      <c r="SWQ4" s="319"/>
      <c r="SWR4" s="319"/>
      <c r="SWS4" s="319"/>
      <c r="SWT4" s="319"/>
      <c r="SWU4" s="319"/>
      <c r="SWV4" s="319"/>
      <c r="SWW4" s="319"/>
      <c r="SWX4" s="319"/>
      <c r="SWY4" s="319"/>
      <c r="SWZ4" s="319"/>
      <c r="SXA4" s="319"/>
      <c r="SXB4" s="319"/>
      <c r="SXC4" s="319"/>
      <c r="SXD4" s="319"/>
      <c r="SXE4" s="319"/>
      <c r="SXF4" s="319"/>
      <c r="SXG4" s="319"/>
      <c r="SXH4" s="319"/>
      <c r="SXI4" s="319"/>
      <c r="SXJ4" s="319"/>
      <c r="SXK4" s="319"/>
      <c r="SXL4" s="319"/>
      <c r="SXM4" s="319"/>
      <c r="SXN4" s="319"/>
      <c r="SXO4" s="319"/>
      <c r="SXP4" s="319"/>
      <c r="SXQ4" s="319"/>
      <c r="SXR4" s="319"/>
      <c r="SXS4" s="319"/>
      <c r="SXT4" s="319"/>
      <c r="SXU4" s="319"/>
      <c r="SXV4" s="319"/>
      <c r="SXW4" s="319"/>
      <c r="SXX4" s="319"/>
      <c r="SXY4" s="319"/>
      <c r="SXZ4" s="319"/>
      <c r="SYA4" s="319"/>
      <c r="SYB4" s="319"/>
      <c r="SYC4" s="319"/>
      <c r="SYD4" s="319"/>
      <c r="SYE4" s="319"/>
      <c r="SYF4" s="319"/>
      <c r="SYG4" s="319"/>
      <c r="SYH4" s="319"/>
      <c r="SYI4" s="319"/>
      <c r="SYJ4" s="319"/>
      <c r="SYK4" s="319"/>
      <c r="SYL4" s="319"/>
      <c r="SYM4" s="319"/>
      <c r="SYN4" s="319"/>
      <c r="SYO4" s="319"/>
      <c r="SYP4" s="319"/>
      <c r="SYQ4" s="319"/>
      <c r="SYR4" s="319"/>
      <c r="SYS4" s="319"/>
      <c r="SYT4" s="319"/>
      <c r="SYU4" s="319"/>
      <c r="SYV4" s="319"/>
      <c r="SYW4" s="319"/>
      <c r="SYX4" s="319"/>
      <c r="SYY4" s="319"/>
      <c r="SYZ4" s="319"/>
      <c r="SZA4" s="319"/>
      <c r="SZB4" s="319"/>
      <c r="SZC4" s="319"/>
      <c r="SZD4" s="319"/>
      <c r="SZE4" s="319"/>
      <c r="SZF4" s="319"/>
      <c r="SZG4" s="319"/>
      <c r="SZH4" s="319"/>
      <c r="SZI4" s="319"/>
      <c r="SZJ4" s="319"/>
      <c r="SZK4" s="319"/>
      <c r="SZL4" s="319"/>
      <c r="SZM4" s="319"/>
      <c r="SZN4" s="319"/>
      <c r="SZO4" s="319"/>
      <c r="SZP4" s="319"/>
      <c r="SZQ4" s="319"/>
      <c r="SZR4" s="319"/>
      <c r="SZS4" s="319"/>
      <c r="SZT4" s="319"/>
      <c r="SZU4" s="319"/>
      <c r="SZV4" s="319"/>
      <c r="SZW4" s="319"/>
      <c r="SZX4" s="319"/>
      <c r="SZY4" s="319"/>
      <c r="SZZ4" s="319"/>
      <c r="TAA4" s="319"/>
      <c r="TAB4" s="319"/>
      <c r="TAC4" s="319"/>
      <c r="TAD4" s="319"/>
      <c r="TAE4" s="319"/>
      <c r="TAF4" s="319"/>
      <c r="TAG4" s="319"/>
      <c r="TAH4" s="319"/>
      <c r="TAI4" s="319"/>
      <c r="TAJ4" s="319"/>
      <c r="TAK4" s="319"/>
      <c r="TAL4" s="319"/>
      <c r="TAM4" s="319"/>
      <c r="TAN4" s="319"/>
      <c r="TAO4" s="319"/>
      <c r="TAP4" s="319"/>
      <c r="TAQ4" s="319"/>
      <c r="TAR4" s="319"/>
      <c r="TAS4" s="319"/>
      <c r="TAT4" s="319"/>
      <c r="TAU4" s="319"/>
      <c r="TAV4" s="319"/>
      <c r="TAW4" s="319"/>
      <c r="TAX4" s="319"/>
      <c r="TAY4" s="319"/>
      <c r="TAZ4" s="319"/>
      <c r="TBA4" s="319"/>
      <c r="TBB4" s="319"/>
      <c r="TBC4" s="319"/>
      <c r="TBD4" s="319"/>
      <c r="TBE4" s="319"/>
      <c r="TBF4" s="319"/>
      <c r="TBG4" s="319"/>
      <c r="TBH4" s="319"/>
      <c r="TBI4" s="319"/>
      <c r="TBJ4" s="319"/>
      <c r="TBK4" s="319"/>
      <c r="TBL4" s="319"/>
      <c r="TBM4" s="319"/>
      <c r="TBN4" s="319"/>
      <c r="TBO4" s="319"/>
      <c r="TBP4" s="319"/>
      <c r="TBQ4" s="319"/>
      <c r="TBR4" s="319"/>
      <c r="TBS4" s="319"/>
      <c r="TBT4" s="319"/>
      <c r="TBU4" s="319"/>
      <c r="TBV4" s="319"/>
      <c r="TBW4" s="319"/>
      <c r="TBX4" s="319"/>
      <c r="TBY4" s="319"/>
      <c r="TBZ4" s="319"/>
      <c r="TCA4" s="319"/>
      <c r="TCB4" s="319"/>
      <c r="TCC4" s="319"/>
      <c r="TCD4" s="319"/>
      <c r="TCE4" s="319"/>
      <c r="TCF4" s="319"/>
      <c r="TCG4" s="319"/>
      <c r="TCH4" s="319"/>
      <c r="TCI4" s="319"/>
      <c r="TCJ4" s="319"/>
      <c r="TCK4" s="319"/>
      <c r="TCL4" s="319"/>
      <c r="TCM4" s="319"/>
      <c r="TCN4" s="319"/>
      <c r="TCO4" s="319"/>
      <c r="TCP4" s="319"/>
      <c r="TCQ4" s="319"/>
      <c r="TCR4" s="319"/>
      <c r="TCS4" s="319"/>
      <c r="TCT4" s="319"/>
      <c r="TCU4" s="319"/>
      <c r="TCV4" s="319"/>
      <c r="TCW4" s="319"/>
      <c r="TCX4" s="319"/>
      <c r="TCY4" s="319"/>
      <c r="TCZ4" s="319"/>
      <c r="TDA4" s="319"/>
      <c r="TDB4" s="319"/>
      <c r="TDC4" s="319"/>
      <c r="TDD4" s="319"/>
      <c r="TDE4" s="319"/>
      <c r="TDF4" s="319"/>
      <c r="TDG4" s="319"/>
      <c r="TDH4" s="319"/>
      <c r="TDI4" s="319"/>
      <c r="TDJ4" s="319"/>
      <c r="TDK4" s="319"/>
      <c r="TDL4" s="319"/>
      <c r="TDM4" s="319"/>
      <c r="TDN4" s="319"/>
      <c r="TDO4" s="319"/>
      <c r="TDP4" s="319"/>
      <c r="TDQ4" s="319"/>
      <c r="TDR4" s="319"/>
      <c r="TDS4" s="319"/>
      <c r="TDT4" s="319"/>
      <c r="TDU4" s="319"/>
      <c r="TDV4" s="319"/>
      <c r="TDW4" s="319"/>
      <c r="TDX4" s="319"/>
      <c r="TDY4" s="319"/>
      <c r="TDZ4" s="319"/>
      <c r="TEA4" s="319"/>
      <c r="TEB4" s="319"/>
      <c r="TEC4" s="319"/>
      <c r="TED4" s="319"/>
      <c r="TEE4" s="319"/>
      <c r="TEF4" s="319"/>
      <c r="TEG4" s="319"/>
      <c r="TEH4" s="319"/>
      <c r="TEI4" s="319"/>
      <c r="TEJ4" s="319"/>
      <c r="TEK4" s="319"/>
      <c r="TEL4" s="319"/>
      <c r="TEM4" s="319"/>
      <c r="TEN4" s="319"/>
      <c r="TEO4" s="319"/>
      <c r="TEP4" s="319"/>
      <c r="TEQ4" s="319"/>
      <c r="TER4" s="319"/>
      <c r="TES4" s="319"/>
      <c r="TET4" s="319"/>
      <c r="TEU4" s="319"/>
      <c r="TEV4" s="319"/>
      <c r="TEW4" s="319"/>
      <c r="TEX4" s="319"/>
      <c r="TEY4" s="319"/>
      <c r="TEZ4" s="319"/>
      <c r="TFA4" s="319"/>
      <c r="TFB4" s="319"/>
      <c r="TFC4" s="319"/>
      <c r="TFD4" s="319"/>
      <c r="TFE4" s="319"/>
      <c r="TFF4" s="319"/>
      <c r="TFG4" s="319"/>
      <c r="TFH4" s="319"/>
      <c r="TFI4" s="319"/>
      <c r="TFJ4" s="319"/>
      <c r="TFK4" s="319"/>
      <c r="TFL4" s="319"/>
      <c r="TFM4" s="319"/>
      <c r="TFN4" s="319"/>
      <c r="TFO4" s="319"/>
      <c r="TFP4" s="319"/>
      <c r="TFQ4" s="319"/>
      <c r="TFR4" s="319"/>
      <c r="TFS4" s="319"/>
      <c r="TFT4" s="319"/>
      <c r="TFU4" s="319"/>
      <c r="TFV4" s="319"/>
      <c r="TFW4" s="319"/>
      <c r="TFX4" s="319"/>
      <c r="TFY4" s="319"/>
      <c r="TFZ4" s="319"/>
      <c r="TGA4" s="319"/>
      <c r="TGB4" s="319"/>
      <c r="TGC4" s="319"/>
      <c r="TGD4" s="319"/>
      <c r="TGE4" s="319"/>
      <c r="TGF4" s="319"/>
      <c r="TGG4" s="319"/>
      <c r="TGH4" s="319"/>
      <c r="TGI4" s="319"/>
      <c r="TGJ4" s="319"/>
      <c r="TGK4" s="319"/>
      <c r="TGL4" s="319"/>
      <c r="TGM4" s="319"/>
      <c r="TGN4" s="319"/>
      <c r="TGO4" s="319"/>
      <c r="TGP4" s="319"/>
      <c r="TGQ4" s="319"/>
      <c r="TGR4" s="319"/>
      <c r="TGS4" s="319"/>
      <c r="TGT4" s="319"/>
      <c r="TGU4" s="319"/>
      <c r="TGV4" s="319"/>
      <c r="TGW4" s="319"/>
      <c r="TGX4" s="319"/>
      <c r="TGY4" s="319"/>
      <c r="TGZ4" s="319"/>
      <c r="THA4" s="319"/>
      <c r="THB4" s="319"/>
      <c r="THC4" s="319"/>
      <c r="THD4" s="319"/>
      <c r="THE4" s="319"/>
      <c r="THF4" s="319"/>
      <c r="THG4" s="319"/>
      <c r="THH4" s="319"/>
      <c r="THI4" s="319"/>
      <c r="THJ4" s="319"/>
      <c r="THK4" s="319"/>
      <c r="THL4" s="319"/>
      <c r="THM4" s="319"/>
      <c r="THN4" s="319"/>
      <c r="THO4" s="319"/>
      <c r="THP4" s="319"/>
      <c r="THQ4" s="319"/>
      <c r="THR4" s="319"/>
      <c r="THS4" s="319"/>
      <c r="THT4" s="319"/>
      <c r="THU4" s="319"/>
      <c r="THV4" s="319"/>
      <c r="THW4" s="319"/>
      <c r="THX4" s="319"/>
      <c r="THY4" s="319"/>
      <c r="THZ4" s="319"/>
      <c r="TIA4" s="319"/>
      <c r="TIB4" s="319"/>
      <c r="TIC4" s="319"/>
      <c r="TID4" s="319"/>
      <c r="TIE4" s="319"/>
      <c r="TIF4" s="319"/>
      <c r="TIG4" s="319"/>
      <c r="TIH4" s="319"/>
      <c r="TII4" s="319"/>
      <c r="TIJ4" s="319"/>
      <c r="TIK4" s="319"/>
      <c r="TIL4" s="319"/>
      <c r="TIM4" s="319"/>
      <c r="TIN4" s="319"/>
      <c r="TIO4" s="319"/>
      <c r="TIP4" s="319"/>
      <c r="TIQ4" s="319"/>
      <c r="TIR4" s="319"/>
      <c r="TIS4" s="319"/>
      <c r="TIT4" s="319"/>
      <c r="TIU4" s="319"/>
      <c r="TIV4" s="319"/>
      <c r="TIW4" s="319"/>
      <c r="TIX4" s="319"/>
      <c r="TIY4" s="319"/>
      <c r="TIZ4" s="319"/>
      <c r="TJA4" s="319"/>
      <c r="TJB4" s="319"/>
      <c r="TJC4" s="319"/>
      <c r="TJD4" s="319"/>
      <c r="TJE4" s="319"/>
      <c r="TJF4" s="319"/>
      <c r="TJG4" s="319"/>
      <c r="TJH4" s="319"/>
      <c r="TJI4" s="319"/>
      <c r="TJJ4" s="319"/>
      <c r="TJK4" s="319"/>
      <c r="TJL4" s="319"/>
      <c r="TJM4" s="319"/>
      <c r="TJN4" s="319"/>
      <c r="TJO4" s="319"/>
      <c r="TJP4" s="319"/>
      <c r="TJQ4" s="319"/>
      <c r="TJR4" s="319"/>
      <c r="TJS4" s="319"/>
      <c r="TJT4" s="319"/>
      <c r="TJU4" s="319"/>
      <c r="TJV4" s="319"/>
      <c r="TJW4" s="319"/>
      <c r="TJX4" s="319"/>
      <c r="TJY4" s="319"/>
      <c r="TJZ4" s="319"/>
      <c r="TKA4" s="319"/>
      <c r="TKB4" s="319"/>
      <c r="TKC4" s="319"/>
      <c r="TKD4" s="319"/>
      <c r="TKE4" s="319"/>
      <c r="TKF4" s="319"/>
      <c r="TKG4" s="319"/>
      <c r="TKH4" s="319"/>
      <c r="TKI4" s="319"/>
      <c r="TKJ4" s="319"/>
      <c r="TKK4" s="319"/>
      <c r="TKL4" s="319"/>
      <c r="TKM4" s="319"/>
      <c r="TKN4" s="319"/>
      <c r="TKO4" s="319"/>
      <c r="TKP4" s="319"/>
      <c r="TKQ4" s="319"/>
      <c r="TKR4" s="319"/>
      <c r="TKS4" s="319"/>
      <c r="TKT4" s="319"/>
      <c r="TKU4" s="319"/>
      <c r="TKV4" s="319"/>
      <c r="TKW4" s="319"/>
      <c r="TKX4" s="319"/>
      <c r="TKY4" s="319"/>
      <c r="TKZ4" s="319"/>
      <c r="TLA4" s="319"/>
      <c r="TLB4" s="319"/>
      <c r="TLC4" s="319"/>
      <c r="TLD4" s="319"/>
      <c r="TLE4" s="319"/>
      <c r="TLF4" s="319"/>
      <c r="TLG4" s="319"/>
      <c r="TLH4" s="319"/>
      <c r="TLI4" s="319"/>
      <c r="TLJ4" s="319"/>
      <c r="TLK4" s="319"/>
      <c r="TLL4" s="319"/>
      <c r="TLM4" s="319"/>
      <c r="TLN4" s="319"/>
      <c r="TLO4" s="319"/>
      <c r="TLP4" s="319"/>
      <c r="TLQ4" s="319"/>
      <c r="TLR4" s="319"/>
      <c r="TLS4" s="319"/>
      <c r="TLT4" s="319"/>
      <c r="TLU4" s="319"/>
      <c r="TLV4" s="319"/>
      <c r="TLW4" s="319"/>
      <c r="TLX4" s="319"/>
      <c r="TLY4" s="319"/>
      <c r="TLZ4" s="319"/>
      <c r="TMA4" s="319"/>
      <c r="TMB4" s="319"/>
      <c r="TMC4" s="319"/>
      <c r="TMD4" s="319"/>
      <c r="TME4" s="319"/>
      <c r="TMF4" s="319"/>
      <c r="TMG4" s="319"/>
      <c r="TMH4" s="319"/>
      <c r="TMI4" s="319"/>
      <c r="TMJ4" s="319"/>
      <c r="TMK4" s="319"/>
      <c r="TML4" s="319"/>
      <c r="TMM4" s="319"/>
      <c r="TMN4" s="319"/>
      <c r="TMO4" s="319"/>
      <c r="TMP4" s="319"/>
      <c r="TMQ4" s="319"/>
      <c r="TMR4" s="319"/>
      <c r="TMS4" s="319"/>
      <c r="TMT4" s="319"/>
      <c r="TMU4" s="319"/>
      <c r="TMV4" s="319"/>
      <c r="TMW4" s="319"/>
      <c r="TMX4" s="319"/>
      <c r="TMY4" s="319"/>
      <c r="TMZ4" s="319"/>
      <c r="TNA4" s="319"/>
      <c r="TNB4" s="319"/>
      <c r="TNC4" s="319"/>
      <c r="TND4" s="319"/>
      <c r="TNE4" s="319"/>
      <c r="TNF4" s="319"/>
      <c r="TNG4" s="319"/>
      <c r="TNH4" s="319"/>
      <c r="TNI4" s="319"/>
      <c r="TNJ4" s="319"/>
      <c r="TNK4" s="319"/>
      <c r="TNL4" s="319"/>
      <c r="TNM4" s="319"/>
      <c r="TNN4" s="319"/>
      <c r="TNO4" s="319"/>
      <c r="TNP4" s="319"/>
      <c r="TNQ4" s="319"/>
      <c r="TNR4" s="319"/>
      <c r="TNS4" s="319"/>
      <c r="TNT4" s="319"/>
      <c r="TNU4" s="319"/>
      <c r="TNV4" s="319"/>
      <c r="TNW4" s="319"/>
      <c r="TNX4" s="319"/>
      <c r="TNY4" s="319"/>
      <c r="TNZ4" s="319"/>
      <c r="TOA4" s="319"/>
      <c r="TOB4" s="319"/>
      <c r="TOC4" s="319"/>
      <c r="TOD4" s="319"/>
      <c r="TOE4" s="319"/>
      <c r="TOF4" s="319"/>
      <c r="TOG4" s="319"/>
      <c r="TOH4" s="319"/>
      <c r="TOI4" s="319"/>
      <c r="TOJ4" s="319"/>
      <c r="TOK4" s="319"/>
      <c r="TOL4" s="319"/>
      <c r="TOM4" s="319"/>
      <c r="TON4" s="319"/>
      <c r="TOO4" s="319"/>
      <c r="TOP4" s="319"/>
      <c r="TOQ4" s="319"/>
      <c r="TOR4" s="319"/>
      <c r="TOS4" s="319"/>
      <c r="TOT4" s="319"/>
      <c r="TOU4" s="319"/>
      <c r="TOV4" s="319"/>
      <c r="TOW4" s="319"/>
      <c r="TOX4" s="319"/>
      <c r="TOY4" s="319"/>
      <c r="TOZ4" s="319"/>
      <c r="TPA4" s="319"/>
      <c r="TPB4" s="319"/>
      <c r="TPC4" s="319"/>
      <c r="TPD4" s="319"/>
      <c r="TPE4" s="319"/>
      <c r="TPF4" s="319"/>
      <c r="TPG4" s="319"/>
      <c r="TPH4" s="319"/>
      <c r="TPI4" s="319"/>
      <c r="TPJ4" s="319"/>
      <c r="TPK4" s="319"/>
      <c r="TPL4" s="319"/>
      <c r="TPM4" s="319"/>
      <c r="TPN4" s="319"/>
      <c r="TPO4" s="319"/>
      <c r="TPP4" s="319"/>
      <c r="TPQ4" s="319"/>
      <c r="TPR4" s="319"/>
      <c r="TPS4" s="319"/>
      <c r="TPT4" s="319"/>
      <c r="TPU4" s="319"/>
      <c r="TPV4" s="319"/>
      <c r="TPW4" s="319"/>
      <c r="TPX4" s="319"/>
      <c r="TPY4" s="319"/>
      <c r="TPZ4" s="319"/>
      <c r="TQA4" s="319"/>
      <c r="TQB4" s="319"/>
      <c r="TQC4" s="319"/>
      <c r="TQD4" s="319"/>
      <c r="TQE4" s="319"/>
      <c r="TQF4" s="319"/>
      <c r="TQG4" s="319"/>
      <c r="TQH4" s="319"/>
      <c r="TQI4" s="319"/>
      <c r="TQJ4" s="319"/>
      <c r="TQK4" s="319"/>
      <c r="TQL4" s="319"/>
      <c r="TQM4" s="319"/>
      <c r="TQN4" s="319"/>
      <c r="TQO4" s="319"/>
      <c r="TQP4" s="319"/>
      <c r="TQQ4" s="319"/>
      <c r="TQR4" s="319"/>
      <c r="TQS4" s="319"/>
      <c r="TQT4" s="319"/>
      <c r="TQU4" s="319"/>
      <c r="TQV4" s="319"/>
      <c r="TQW4" s="319"/>
      <c r="TQX4" s="319"/>
      <c r="TQY4" s="319"/>
      <c r="TQZ4" s="319"/>
      <c r="TRA4" s="319"/>
      <c r="TRB4" s="319"/>
      <c r="TRC4" s="319"/>
      <c r="TRD4" s="319"/>
      <c r="TRE4" s="319"/>
      <c r="TRF4" s="319"/>
      <c r="TRG4" s="319"/>
      <c r="TRH4" s="319"/>
      <c r="TRI4" s="319"/>
      <c r="TRJ4" s="319"/>
      <c r="TRK4" s="319"/>
      <c r="TRL4" s="319"/>
      <c r="TRM4" s="319"/>
      <c r="TRN4" s="319"/>
      <c r="TRO4" s="319"/>
      <c r="TRP4" s="319"/>
      <c r="TRQ4" s="319"/>
      <c r="TRR4" s="319"/>
      <c r="TRS4" s="319"/>
      <c r="TRT4" s="319"/>
      <c r="TRU4" s="319"/>
      <c r="TRV4" s="319"/>
      <c r="TRW4" s="319"/>
      <c r="TRX4" s="319"/>
      <c r="TRY4" s="319"/>
      <c r="TRZ4" s="319"/>
      <c r="TSA4" s="319"/>
      <c r="TSB4" s="319"/>
      <c r="TSC4" s="319"/>
      <c r="TSD4" s="319"/>
      <c r="TSE4" s="319"/>
      <c r="TSF4" s="319"/>
      <c r="TSG4" s="319"/>
      <c r="TSH4" s="319"/>
      <c r="TSI4" s="319"/>
      <c r="TSJ4" s="319"/>
      <c r="TSK4" s="319"/>
      <c r="TSL4" s="319"/>
      <c r="TSM4" s="319"/>
      <c r="TSN4" s="319"/>
      <c r="TSO4" s="319"/>
      <c r="TSP4" s="319"/>
      <c r="TSQ4" s="319"/>
      <c r="TSR4" s="319"/>
      <c r="TSS4" s="319"/>
      <c r="TST4" s="319"/>
      <c r="TSU4" s="319"/>
      <c r="TSV4" s="319"/>
      <c r="TSW4" s="319"/>
      <c r="TSX4" s="319"/>
      <c r="TSY4" s="319"/>
      <c r="TSZ4" s="319"/>
      <c r="TTA4" s="319"/>
      <c r="TTB4" s="319"/>
      <c r="TTC4" s="319"/>
      <c r="TTD4" s="319"/>
      <c r="TTE4" s="319"/>
      <c r="TTF4" s="319"/>
      <c r="TTG4" s="319"/>
      <c r="TTH4" s="319"/>
      <c r="TTI4" s="319"/>
      <c r="TTJ4" s="319"/>
      <c r="TTK4" s="319"/>
      <c r="TTL4" s="319"/>
      <c r="TTM4" s="319"/>
      <c r="TTN4" s="319"/>
      <c r="TTO4" s="319"/>
      <c r="TTP4" s="319"/>
      <c r="TTQ4" s="319"/>
      <c r="TTR4" s="319"/>
      <c r="TTS4" s="319"/>
      <c r="TTT4" s="319"/>
      <c r="TTU4" s="319"/>
      <c r="TTV4" s="319"/>
      <c r="TTW4" s="319"/>
      <c r="TTX4" s="319"/>
      <c r="TTY4" s="319"/>
      <c r="TTZ4" s="319"/>
      <c r="TUA4" s="319"/>
      <c r="TUB4" s="319"/>
      <c r="TUC4" s="319"/>
      <c r="TUD4" s="319"/>
      <c r="TUE4" s="319"/>
      <c r="TUF4" s="319"/>
      <c r="TUG4" s="319"/>
      <c r="TUH4" s="319"/>
      <c r="TUI4" s="319"/>
      <c r="TUJ4" s="319"/>
      <c r="TUK4" s="319"/>
      <c r="TUL4" s="319"/>
      <c r="TUM4" s="319"/>
      <c r="TUN4" s="319"/>
      <c r="TUO4" s="319"/>
      <c r="TUP4" s="319"/>
      <c r="TUQ4" s="319"/>
      <c r="TUR4" s="319"/>
      <c r="TUS4" s="319"/>
      <c r="TUT4" s="319"/>
      <c r="TUU4" s="319"/>
      <c r="TUV4" s="319"/>
      <c r="TUW4" s="319"/>
      <c r="TUX4" s="319"/>
      <c r="TUY4" s="319"/>
      <c r="TUZ4" s="319"/>
      <c r="TVA4" s="319"/>
      <c r="TVB4" s="319"/>
      <c r="TVC4" s="319"/>
      <c r="TVD4" s="319"/>
      <c r="TVE4" s="319"/>
      <c r="TVF4" s="319"/>
      <c r="TVG4" s="319"/>
      <c r="TVH4" s="319"/>
      <c r="TVI4" s="319"/>
      <c r="TVJ4" s="319"/>
      <c r="TVK4" s="319"/>
      <c r="TVL4" s="319"/>
      <c r="TVM4" s="319"/>
      <c r="TVN4" s="319"/>
      <c r="TVO4" s="319"/>
      <c r="TVP4" s="319"/>
      <c r="TVQ4" s="319"/>
      <c r="TVR4" s="319"/>
      <c r="TVS4" s="319"/>
      <c r="TVT4" s="319"/>
      <c r="TVU4" s="319"/>
      <c r="TVV4" s="319"/>
      <c r="TVW4" s="319"/>
      <c r="TVX4" s="319"/>
      <c r="TVY4" s="319"/>
      <c r="TVZ4" s="319"/>
      <c r="TWA4" s="319"/>
      <c r="TWB4" s="319"/>
      <c r="TWC4" s="319"/>
      <c r="TWD4" s="319"/>
      <c r="TWE4" s="319"/>
      <c r="TWF4" s="319"/>
      <c r="TWG4" s="319"/>
      <c r="TWH4" s="319"/>
      <c r="TWI4" s="319"/>
      <c r="TWJ4" s="319"/>
      <c r="TWK4" s="319"/>
      <c r="TWL4" s="319"/>
      <c r="TWM4" s="319"/>
      <c r="TWN4" s="319"/>
      <c r="TWO4" s="319"/>
      <c r="TWP4" s="319"/>
      <c r="TWQ4" s="319"/>
      <c r="TWR4" s="319"/>
      <c r="TWS4" s="319"/>
      <c r="TWT4" s="319"/>
      <c r="TWU4" s="319"/>
      <c r="TWV4" s="319"/>
      <c r="TWW4" s="319"/>
      <c r="TWX4" s="319"/>
      <c r="TWY4" s="319"/>
      <c r="TWZ4" s="319"/>
      <c r="TXA4" s="319"/>
      <c r="TXB4" s="319"/>
      <c r="TXC4" s="319"/>
      <c r="TXD4" s="319"/>
      <c r="TXE4" s="319"/>
      <c r="TXF4" s="319"/>
      <c r="TXG4" s="319"/>
      <c r="TXH4" s="319"/>
      <c r="TXI4" s="319"/>
      <c r="TXJ4" s="319"/>
      <c r="TXK4" s="319"/>
      <c r="TXL4" s="319"/>
      <c r="TXM4" s="319"/>
      <c r="TXN4" s="319"/>
      <c r="TXO4" s="319"/>
      <c r="TXP4" s="319"/>
      <c r="TXQ4" s="319"/>
      <c r="TXR4" s="319"/>
      <c r="TXS4" s="319"/>
      <c r="TXT4" s="319"/>
      <c r="TXU4" s="319"/>
      <c r="TXV4" s="319"/>
      <c r="TXW4" s="319"/>
      <c r="TXX4" s="319"/>
      <c r="TXY4" s="319"/>
      <c r="TXZ4" s="319"/>
      <c r="TYA4" s="319"/>
      <c r="TYB4" s="319"/>
      <c r="TYC4" s="319"/>
      <c r="TYD4" s="319"/>
      <c r="TYE4" s="319"/>
      <c r="TYF4" s="319"/>
      <c r="TYG4" s="319"/>
      <c r="TYH4" s="319"/>
      <c r="TYI4" s="319"/>
      <c r="TYJ4" s="319"/>
      <c r="TYK4" s="319"/>
      <c r="TYL4" s="319"/>
      <c r="TYM4" s="319"/>
      <c r="TYN4" s="319"/>
      <c r="TYO4" s="319"/>
      <c r="TYP4" s="319"/>
      <c r="TYQ4" s="319"/>
      <c r="TYR4" s="319"/>
      <c r="TYS4" s="319"/>
      <c r="TYT4" s="319"/>
      <c r="TYU4" s="319"/>
      <c r="TYV4" s="319"/>
      <c r="TYW4" s="319"/>
      <c r="TYX4" s="319"/>
      <c r="TYY4" s="319"/>
      <c r="TYZ4" s="319"/>
      <c r="TZA4" s="319"/>
      <c r="TZB4" s="319"/>
      <c r="TZC4" s="319"/>
      <c r="TZD4" s="319"/>
      <c r="TZE4" s="319"/>
      <c r="TZF4" s="319"/>
      <c r="TZG4" s="319"/>
      <c r="TZH4" s="319"/>
      <c r="TZI4" s="319"/>
      <c r="TZJ4" s="319"/>
      <c r="TZK4" s="319"/>
      <c r="TZL4" s="319"/>
      <c r="TZM4" s="319"/>
      <c r="TZN4" s="319"/>
      <c r="TZO4" s="319"/>
      <c r="TZP4" s="319"/>
      <c r="TZQ4" s="319"/>
      <c r="TZR4" s="319"/>
      <c r="TZS4" s="319"/>
      <c r="TZT4" s="319"/>
      <c r="TZU4" s="319"/>
      <c r="TZV4" s="319"/>
      <c r="TZW4" s="319"/>
      <c r="TZX4" s="319"/>
      <c r="TZY4" s="319"/>
      <c r="TZZ4" s="319"/>
      <c r="UAA4" s="319"/>
      <c r="UAB4" s="319"/>
      <c r="UAC4" s="319"/>
      <c r="UAD4" s="319"/>
      <c r="UAE4" s="319"/>
      <c r="UAF4" s="319"/>
      <c r="UAG4" s="319"/>
      <c r="UAH4" s="319"/>
      <c r="UAI4" s="319"/>
      <c r="UAJ4" s="319"/>
      <c r="UAK4" s="319"/>
      <c r="UAL4" s="319"/>
      <c r="UAM4" s="319"/>
      <c r="UAN4" s="319"/>
      <c r="UAO4" s="319"/>
      <c r="UAP4" s="319"/>
      <c r="UAQ4" s="319"/>
      <c r="UAR4" s="319"/>
      <c r="UAS4" s="319"/>
      <c r="UAT4" s="319"/>
      <c r="UAU4" s="319"/>
      <c r="UAV4" s="319"/>
      <c r="UAW4" s="319"/>
      <c r="UAX4" s="319"/>
      <c r="UAY4" s="319"/>
      <c r="UAZ4" s="319"/>
      <c r="UBA4" s="319"/>
      <c r="UBB4" s="319"/>
      <c r="UBC4" s="319"/>
      <c r="UBD4" s="319"/>
      <c r="UBE4" s="319"/>
      <c r="UBF4" s="319"/>
      <c r="UBG4" s="319"/>
      <c r="UBH4" s="319"/>
      <c r="UBI4" s="319"/>
      <c r="UBJ4" s="319"/>
      <c r="UBK4" s="319"/>
      <c r="UBL4" s="319"/>
      <c r="UBM4" s="319"/>
      <c r="UBN4" s="319"/>
      <c r="UBO4" s="319"/>
      <c r="UBP4" s="319"/>
      <c r="UBQ4" s="319"/>
      <c r="UBR4" s="319"/>
      <c r="UBS4" s="319"/>
      <c r="UBT4" s="319"/>
      <c r="UBU4" s="319"/>
      <c r="UBV4" s="319"/>
      <c r="UBW4" s="319"/>
      <c r="UBX4" s="319"/>
      <c r="UBY4" s="319"/>
      <c r="UBZ4" s="319"/>
      <c r="UCA4" s="319"/>
      <c r="UCB4" s="319"/>
      <c r="UCC4" s="319"/>
      <c r="UCD4" s="319"/>
      <c r="UCE4" s="319"/>
      <c r="UCF4" s="319"/>
      <c r="UCG4" s="319"/>
      <c r="UCH4" s="319"/>
      <c r="UCI4" s="319"/>
      <c r="UCJ4" s="319"/>
      <c r="UCK4" s="319"/>
      <c r="UCL4" s="319"/>
      <c r="UCM4" s="319"/>
      <c r="UCN4" s="319"/>
      <c r="UCO4" s="319"/>
      <c r="UCP4" s="319"/>
      <c r="UCQ4" s="319"/>
      <c r="UCR4" s="319"/>
      <c r="UCS4" s="319"/>
      <c r="UCT4" s="319"/>
      <c r="UCU4" s="319"/>
      <c r="UCV4" s="319"/>
      <c r="UCW4" s="319"/>
      <c r="UCX4" s="319"/>
      <c r="UCY4" s="319"/>
      <c r="UCZ4" s="319"/>
      <c r="UDA4" s="319"/>
      <c r="UDB4" s="319"/>
      <c r="UDC4" s="319"/>
      <c r="UDD4" s="319"/>
      <c r="UDE4" s="319"/>
      <c r="UDF4" s="319"/>
      <c r="UDG4" s="319"/>
      <c r="UDH4" s="319"/>
      <c r="UDI4" s="319"/>
      <c r="UDJ4" s="319"/>
      <c r="UDK4" s="319"/>
      <c r="UDL4" s="319"/>
      <c r="UDM4" s="319"/>
      <c r="UDN4" s="319"/>
      <c r="UDO4" s="319"/>
      <c r="UDP4" s="319"/>
      <c r="UDQ4" s="319"/>
      <c r="UDR4" s="319"/>
      <c r="UDS4" s="319"/>
      <c r="UDT4" s="319"/>
      <c r="UDU4" s="319"/>
      <c r="UDV4" s="319"/>
      <c r="UDW4" s="319"/>
      <c r="UDX4" s="319"/>
      <c r="UDY4" s="319"/>
      <c r="UDZ4" s="319"/>
      <c r="UEA4" s="319"/>
      <c r="UEB4" s="319"/>
      <c r="UEC4" s="319"/>
      <c r="UED4" s="319"/>
      <c r="UEE4" s="319"/>
      <c r="UEF4" s="319"/>
      <c r="UEG4" s="319"/>
      <c r="UEH4" s="319"/>
      <c r="UEI4" s="319"/>
      <c r="UEJ4" s="319"/>
      <c r="UEK4" s="319"/>
      <c r="UEL4" s="319"/>
      <c r="UEM4" s="319"/>
      <c r="UEN4" s="319"/>
      <c r="UEO4" s="319"/>
      <c r="UEP4" s="319"/>
      <c r="UEQ4" s="319"/>
      <c r="UER4" s="319"/>
      <c r="UES4" s="319"/>
      <c r="UET4" s="319"/>
      <c r="UEU4" s="319"/>
      <c r="UEV4" s="319"/>
      <c r="UEW4" s="319"/>
      <c r="UEX4" s="319"/>
      <c r="UEY4" s="319"/>
      <c r="UEZ4" s="319"/>
      <c r="UFA4" s="319"/>
      <c r="UFB4" s="319"/>
      <c r="UFC4" s="319"/>
      <c r="UFD4" s="319"/>
      <c r="UFE4" s="319"/>
      <c r="UFF4" s="319"/>
      <c r="UFG4" s="319"/>
      <c r="UFH4" s="319"/>
      <c r="UFI4" s="319"/>
      <c r="UFJ4" s="319"/>
      <c r="UFK4" s="319"/>
      <c r="UFL4" s="319"/>
      <c r="UFM4" s="319"/>
      <c r="UFN4" s="319"/>
      <c r="UFO4" s="319"/>
      <c r="UFP4" s="319"/>
      <c r="UFQ4" s="319"/>
      <c r="UFR4" s="319"/>
      <c r="UFS4" s="319"/>
      <c r="UFT4" s="319"/>
      <c r="UFU4" s="319"/>
      <c r="UFV4" s="319"/>
      <c r="UFW4" s="319"/>
      <c r="UFX4" s="319"/>
      <c r="UFY4" s="319"/>
      <c r="UFZ4" s="319"/>
      <c r="UGA4" s="319"/>
      <c r="UGB4" s="319"/>
      <c r="UGC4" s="319"/>
      <c r="UGD4" s="319"/>
      <c r="UGE4" s="319"/>
      <c r="UGF4" s="319"/>
      <c r="UGG4" s="319"/>
      <c r="UGH4" s="319"/>
      <c r="UGI4" s="319"/>
      <c r="UGJ4" s="319"/>
      <c r="UGK4" s="319"/>
      <c r="UGL4" s="319"/>
      <c r="UGM4" s="319"/>
      <c r="UGN4" s="319"/>
      <c r="UGO4" s="319"/>
      <c r="UGP4" s="319"/>
      <c r="UGQ4" s="319"/>
      <c r="UGR4" s="319"/>
      <c r="UGS4" s="319"/>
      <c r="UGT4" s="319"/>
      <c r="UGU4" s="319"/>
      <c r="UGV4" s="319"/>
      <c r="UGW4" s="319"/>
      <c r="UGX4" s="319"/>
      <c r="UGY4" s="319"/>
      <c r="UGZ4" s="319"/>
      <c r="UHA4" s="319"/>
      <c r="UHB4" s="319"/>
      <c r="UHC4" s="319"/>
      <c r="UHD4" s="319"/>
      <c r="UHE4" s="319"/>
      <c r="UHF4" s="319"/>
      <c r="UHG4" s="319"/>
      <c r="UHH4" s="319"/>
      <c r="UHI4" s="319"/>
      <c r="UHJ4" s="319"/>
      <c r="UHK4" s="319"/>
      <c r="UHL4" s="319"/>
      <c r="UHM4" s="319"/>
      <c r="UHN4" s="319"/>
      <c r="UHO4" s="319"/>
      <c r="UHP4" s="319"/>
      <c r="UHQ4" s="319"/>
      <c r="UHR4" s="319"/>
      <c r="UHS4" s="319"/>
      <c r="UHT4" s="319"/>
      <c r="UHU4" s="319"/>
      <c r="UHV4" s="319"/>
      <c r="UHW4" s="319"/>
      <c r="UHX4" s="319"/>
      <c r="UHY4" s="319"/>
      <c r="UHZ4" s="319"/>
      <c r="UIA4" s="319"/>
      <c r="UIB4" s="319"/>
      <c r="UIC4" s="319"/>
      <c r="UID4" s="319"/>
      <c r="UIE4" s="319"/>
      <c r="UIF4" s="319"/>
      <c r="UIG4" s="319"/>
      <c r="UIH4" s="319"/>
      <c r="UII4" s="319"/>
      <c r="UIJ4" s="319"/>
      <c r="UIK4" s="319"/>
      <c r="UIL4" s="319"/>
      <c r="UIM4" s="319"/>
      <c r="UIN4" s="319"/>
      <c r="UIO4" s="319"/>
      <c r="UIP4" s="319"/>
      <c r="UIQ4" s="319"/>
      <c r="UIR4" s="319"/>
      <c r="UIS4" s="319"/>
      <c r="UIT4" s="319"/>
      <c r="UIU4" s="319"/>
      <c r="UIV4" s="319"/>
      <c r="UIW4" s="319"/>
      <c r="UIX4" s="319"/>
      <c r="UIY4" s="319"/>
      <c r="UIZ4" s="319"/>
      <c r="UJA4" s="319"/>
      <c r="UJB4" s="319"/>
      <c r="UJC4" s="319"/>
      <c r="UJD4" s="319"/>
      <c r="UJE4" s="319"/>
      <c r="UJF4" s="319"/>
      <c r="UJG4" s="319"/>
      <c r="UJH4" s="319"/>
      <c r="UJI4" s="319"/>
      <c r="UJJ4" s="319"/>
      <c r="UJK4" s="319"/>
      <c r="UJL4" s="319"/>
      <c r="UJM4" s="319"/>
      <c r="UJN4" s="319"/>
      <c r="UJO4" s="319"/>
      <c r="UJP4" s="319"/>
      <c r="UJQ4" s="319"/>
      <c r="UJR4" s="319"/>
      <c r="UJS4" s="319"/>
      <c r="UJT4" s="319"/>
      <c r="UJU4" s="319"/>
      <c r="UJV4" s="319"/>
      <c r="UJW4" s="319"/>
      <c r="UJX4" s="319"/>
      <c r="UJY4" s="319"/>
      <c r="UJZ4" s="319"/>
      <c r="UKA4" s="319"/>
      <c r="UKB4" s="319"/>
      <c r="UKC4" s="319"/>
      <c r="UKD4" s="319"/>
      <c r="UKE4" s="319"/>
      <c r="UKF4" s="319"/>
      <c r="UKG4" s="319"/>
      <c r="UKH4" s="319"/>
      <c r="UKI4" s="319"/>
      <c r="UKJ4" s="319"/>
      <c r="UKK4" s="319"/>
      <c r="UKL4" s="319"/>
      <c r="UKM4" s="319"/>
      <c r="UKN4" s="319"/>
      <c r="UKO4" s="319"/>
      <c r="UKP4" s="319"/>
      <c r="UKQ4" s="319"/>
      <c r="UKR4" s="319"/>
      <c r="UKS4" s="319"/>
      <c r="UKT4" s="319"/>
      <c r="UKU4" s="319"/>
      <c r="UKV4" s="319"/>
      <c r="UKW4" s="319"/>
      <c r="UKX4" s="319"/>
      <c r="UKY4" s="319"/>
      <c r="UKZ4" s="319"/>
      <c r="ULA4" s="319"/>
      <c r="ULB4" s="319"/>
      <c r="ULC4" s="319"/>
      <c r="ULD4" s="319"/>
      <c r="ULE4" s="319"/>
      <c r="ULF4" s="319"/>
      <c r="ULG4" s="319"/>
      <c r="ULH4" s="319"/>
      <c r="ULI4" s="319"/>
      <c r="ULJ4" s="319"/>
      <c r="ULK4" s="319"/>
      <c r="ULL4" s="319"/>
      <c r="ULM4" s="319"/>
      <c r="ULN4" s="319"/>
      <c r="ULO4" s="319"/>
      <c r="ULP4" s="319"/>
      <c r="ULQ4" s="319"/>
      <c r="ULR4" s="319"/>
      <c r="ULS4" s="319"/>
      <c r="ULT4" s="319"/>
      <c r="ULU4" s="319"/>
      <c r="ULV4" s="319"/>
      <c r="ULW4" s="319"/>
      <c r="ULX4" s="319"/>
      <c r="ULY4" s="319"/>
      <c r="ULZ4" s="319"/>
      <c r="UMA4" s="319"/>
      <c r="UMB4" s="319"/>
      <c r="UMC4" s="319"/>
      <c r="UMD4" s="319"/>
      <c r="UME4" s="319"/>
      <c r="UMF4" s="319"/>
      <c r="UMG4" s="319"/>
      <c r="UMH4" s="319"/>
      <c r="UMI4" s="319"/>
      <c r="UMJ4" s="319"/>
      <c r="UMK4" s="319"/>
      <c r="UML4" s="319"/>
      <c r="UMM4" s="319"/>
      <c r="UMN4" s="319"/>
      <c r="UMO4" s="319"/>
      <c r="UMP4" s="319"/>
      <c r="UMQ4" s="319"/>
      <c r="UMR4" s="319"/>
      <c r="UMS4" s="319"/>
      <c r="UMT4" s="319"/>
      <c r="UMU4" s="319"/>
      <c r="UMV4" s="319"/>
      <c r="UMW4" s="319"/>
      <c r="UMX4" s="319"/>
      <c r="UMY4" s="319"/>
      <c r="UMZ4" s="319"/>
      <c r="UNA4" s="319"/>
      <c r="UNB4" s="319"/>
      <c r="UNC4" s="319"/>
      <c r="UND4" s="319"/>
      <c r="UNE4" s="319"/>
      <c r="UNF4" s="319"/>
      <c r="UNG4" s="319"/>
      <c r="UNH4" s="319"/>
      <c r="UNI4" s="319"/>
      <c r="UNJ4" s="319"/>
      <c r="UNK4" s="319"/>
      <c r="UNL4" s="319"/>
      <c r="UNM4" s="319"/>
      <c r="UNN4" s="319"/>
      <c r="UNO4" s="319"/>
      <c r="UNP4" s="319"/>
      <c r="UNQ4" s="319"/>
      <c r="UNR4" s="319"/>
      <c r="UNS4" s="319"/>
      <c r="UNT4" s="319"/>
      <c r="UNU4" s="319"/>
      <c r="UNV4" s="319"/>
      <c r="UNW4" s="319"/>
      <c r="UNX4" s="319"/>
      <c r="UNY4" s="319"/>
      <c r="UNZ4" s="319"/>
      <c r="UOA4" s="319"/>
      <c r="UOB4" s="319"/>
      <c r="UOC4" s="319"/>
      <c r="UOD4" s="319"/>
      <c r="UOE4" s="319"/>
      <c r="UOF4" s="319"/>
      <c r="UOG4" s="319"/>
      <c r="UOH4" s="319"/>
      <c r="UOI4" s="319"/>
      <c r="UOJ4" s="319"/>
      <c r="UOK4" s="319"/>
      <c r="UOL4" s="319"/>
      <c r="UOM4" s="319"/>
      <c r="UON4" s="319"/>
      <c r="UOO4" s="319"/>
      <c r="UOP4" s="319"/>
      <c r="UOQ4" s="319"/>
      <c r="UOR4" s="319"/>
      <c r="UOS4" s="319"/>
      <c r="UOT4" s="319"/>
      <c r="UOU4" s="319"/>
      <c r="UOV4" s="319"/>
      <c r="UOW4" s="319"/>
      <c r="UOX4" s="319"/>
      <c r="UOY4" s="319"/>
      <c r="UOZ4" s="319"/>
      <c r="UPA4" s="319"/>
      <c r="UPB4" s="319"/>
      <c r="UPC4" s="319"/>
      <c r="UPD4" s="319"/>
      <c r="UPE4" s="319"/>
      <c r="UPF4" s="319"/>
      <c r="UPG4" s="319"/>
      <c r="UPH4" s="319"/>
      <c r="UPI4" s="319"/>
      <c r="UPJ4" s="319"/>
      <c r="UPK4" s="319"/>
      <c r="UPL4" s="319"/>
      <c r="UPM4" s="319"/>
      <c r="UPN4" s="319"/>
      <c r="UPO4" s="319"/>
      <c r="UPP4" s="319"/>
      <c r="UPQ4" s="319"/>
      <c r="UPR4" s="319"/>
      <c r="UPS4" s="319"/>
      <c r="UPT4" s="319"/>
      <c r="UPU4" s="319"/>
      <c r="UPV4" s="319"/>
      <c r="UPW4" s="319"/>
      <c r="UPX4" s="319"/>
      <c r="UPY4" s="319"/>
      <c r="UPZ4" s="319"/>
      <c r="UQA4" s="319"/>
      <c r="UQB4" s="319"/>
      <c r="UQC4" s="319"/>
      <c r="UQD4" s="319"/>
      <c r="UQE4" s="319"/>
      <c r="UQF4" s="319"/>
      <c r="UQG4" s="319"/>
      <c r="UQH4" s="319"/>
      <c r="UQI4" s="319"/>
      <c r="UQJ4" s="319"/>
      <c r="UQK4" s="319"/>
      <c r="UQL4" s="319"/>
      <c r="UQM4" s="319"/>
      <c r="UQN4" s="319"/>
      <c r="UQO4" s="319"/>
      <c r="UQP4" s="319"/>
      <c r="UQQ4" s="319"/>
      <c r="UQR4" s="319"/>
      <c r="UQS4" s="319"/>
      <c r="UQT4" s="319"/>
      <c r="UQU4" s="319"/>
      <c r="UQV4" s="319"/>
      <c r="UQW4" s="319"/>
      <c r="UQX4" s="319"/>
      <c r="UQY4" s="319"/>
      <c r="UQZ4" s="319"/>
      <c r="URA4" s="319"/>
      <c r="URB4" s="319"/>
      <c r="URC4" s="319"/>
      <c r="URD4" s="319"/>
      <c r="URE4" s="319"/>
      <c r="URF4" s="319"/>
      <c r="URG4" s="319"/>
      <c r="URH4" s="319"/>
      <c r="URI4" s="319"/>
      <c r="URJ4" s="319"/>
      <c r="URK4" s="319"/>
      <c r="URL4" s="319"/>
      <c r="URM4" s="319"/>
      <c r="URN4" s="319"/>
      <c r="URO4" s="319"/>
      <c r="URP4" s="319"/>
      <c r="URQ4" s="319"/>
      <c r="URR4" s="319"/>
      <c r="URS4" s="319"/>
      <c r="URT4" s="319"/>
      <c r="URU4" s="319"/>
      <c r="URV4" s="319"/>
      <c r="URW4" s="319"/>
      <c r="URX4" s="319"/>
      <c r="URY4" s="319"/>
      <c r="URZ4" s="319"/>
      <c r="USA4" s="319"/>
      <c r="USB4" s="319"/>
      <c r="USC4" s="319"/>
      <c r="USD4" s="319"/>
      <c r="USE4" s="319"/>
      <c r="USF4" s="319"/>
      <c r="USG4" s="319"/>
      <c r="USH4" s="319"/>
      <c r="USI4" s="319"/>
      <c r="USJ4" s="319"/>
      <c r="USK4" s="319"/>
      <c r="USL4" s="319"/>
      <c r="USM4" s="319"/>
      <c r="USN4" s="319"/>
      <c r="USO4" s="319"/>
      <c r="USP4" s="319"/>
      <c r="USQ4" s="319"/>
      <c r="USR4" s="319"/>
      <c r="USS4" s="319"/>
      <c r="UST4" s="319"/>
      <c r="USU4" s="319"/>
      <c r="USV4" s="319"/>
      <c r="USW4" s="319"/>
      <c r="USX4" s="319"/>
      <c r="USY4" s="319"/>
      <c r="USZ4" s="319"/>
      <c r="UTA4" s="319"/>
      <c r="UTB4" s="319"/>
      <c r="UTC4" s="319"/>
      <c r="UTD4" s="319"/>
      <c r="UTE4" s="319"/>
      <c r="UTF4" s="319"/>
      <c r="UTG4" s="319"/>
      <c r="UTH4" s="319"/>
      <c r="UTI4" s="319"/>
      <c r="UTJ4" s="319"/>
      <c r="UTK4" s="319"/>
      <c r="UTL4" s="319"/>
      <c r="UTM4" s="319"/>
      <c r="UTN4" s="319"/>
      <c r="UTO4" s="319"/>
      <c r="UTP4" s="319"/>
      <c r="UTQ4" s="319"/>
      <c r="UTR4" s="319"/>
      <c r="UTS4" s="319"/>
      <c r="UTT4" s="319"/>
      <c r="UTU4" s="319"/>
      <c r="UTV4" s="319"/>
      <c r="UTW4" s="319"/>
      <c r="UTX4" s="319"/>
      <c r="UTY4" s="319"/>
      <c r="UTZ4" s="319"/>
      <c r="UUA4" s="319"/>
      <c r="UUB4" s="319"/>
      <c r="UUC4" s="319"/>
      <c r="UUD4" s="319"/>
      <c r="UUE4" s="319"/>
      <c r="UUF4" s="319"/>
      <c r="UUG4" s="319"/>
      <c r="UUH4" s="319"/>
      <c r="UUI4" s="319"/>
      <c r="UUJ4" s="319"/>
      <c r="UUK4" s="319"/>
      <c r="UUL4" s="319"/>
      <c r="UUM4" s="319"/>
      <c r="UUN4" s="319"/>
      <c r="UUO4" s="319"/>
      <c r="UUP4" s="319"/>
      <c r="UUQ4" s="319"/>
      <c r="UUR4" s="319"/>
      <c r="UUS4" s="319"/>
      <c r="UUT4" s="319"/>
      <c r="UUU4" s="319"/>
      <c r="UUV4" s="319"/>
      <c r="UUW4" s="319"/>
      <c r="UUX4" s="319"/>
      <c r="UUY4" s="319"/>
      <c r="UUZ4" s="319"/>
      <c r="UVA4" s="319"/>
      <c r="UVB4" s="319"/>
      <c r="UVC4" s="319"/>
      <c r="UVD4" s="319"/>
      <c r="UVE4" s="319"/>
      <c r="UVF4" s="319"/>
      <c r="UVG4" s="319"/>
      <c r="UVH4" s="319"/>
      <c r="UVI4" s="319"/>
      <c r="UVJ4" s="319"/>
      <c r="UVK4" s="319"/>
      <c r="UVL4" s="319"/>
      <c r="UVM4" s="319"/>
      <c r="UVN4" s="319"/>
      <c r="UVO4" s="319"/>
      <c r="UVP4" s="319"/>
      <c r="UVQ4" s="319"/>
      <c r="UVR4" s="319"/>
      <c r="UVS4" s="319"/>
      <c r="UVT4" s="319"/>
      <c r="UVU4" s="319"/>
      <c r="UVV4" s="319"/>
      <c r="UVW4" s="319"/>
      <c r="UVX4" s="319"/>
      <c r="UVY4" s="319"/>
      <c r="UVZ4" s="319"/>
      <c r="UWA4" s="319"/>
      <c r="UWB4" s="319"/>
      <c r="UWC4" s="319"/>
      <c r="UWD4" s="319"/>
      <c r="UWE4" s="319"/>
      <c r="UWF4" s="319"/>
      <c r="UWG4" s="319"/>
      <c r="UWH4" s="319"/>
      <c r="UWI4" s="319"/>
      <c r="UWJ4" s="319"/>
      <c r="UWK4" s="319"/>
      <c r="UWL4" s="319"/>
      <c r="UWM4" s="319"/>
      <c r="UWN4" s="319"/>
      <c r="UWO4" s="319"/>
      <c r="UWP4" s="319"/>
      <c r="UWQ4" s="319"/>
      <c r="UWR4" s="319"/>
      <c r="UWS4" s="319"/>
      <c r="UWT4" s="319"/>
      <c r="UWU4" s="319"/>
      <c r="UWV4" s="319"/>
      <c r="UWW4" s="319"/>
      <c r="UWX4" s="319"/>
      <c r="UWY4" s="319"/>
      <c r="UWZ4" s="319"/>
      <c r="UXA4" s="319"/>
      <c r="UXB4" s="319"/>
      <c r="UXC4" s="319"/>
      <c r="UXD4" s="319"/>
      <c r="UXE4" s="319"/>
      <c r="UXF4" s="319"/>
      <c r="UXG4" s="319"/>
      <c r="UXH4" s="319"/>
      <c r="UXI4" s="319"/>
      <c r="UXJ4" s="319"/>
      <c r="UXK4" s="319"/>
      <c r="UXL4" s="319"/>
      <c r="UXM4" s="319"/>
      <c r="UXN4" s="319"/>
      <c r="UXO4" s="319"/>
      <c r="UXP4" s="319"/>
      <c r="UXQ4" s="319"/>
      <c r="UXR4" s="319"/>
      <c r="UXS4" s="319"/>
      <c r="UXT4" s="319"/>
      <c r="UXU4" s="319"/>
      <c r="UXV4" s="319"/>
      <c r="UXW4" s="319"/>
      <c r="UXX4" s="319"/>
      <c r="UXY4" s="319"/>
      <c r="UXZ4" s="319"/>
      <c r="UYA4" s="319"/>
      <c r="UYB4" s="319"/>
      <c r="UYC4" s="319"/>
      <c r="UYD4" s="319"/>
      <c r="UYE4" s="319"/>
      <c r="UYF4" s="319"/>
      <c r="UYG4" s="319"/>
      <c r="UYH4" s="319"/>
      <c r="UYI4" s="319"/>
      <c r="UYJ4" s="319"/>
      <c r="UYK4" s="319"/>
      <c r="UYL4" s="319"/>
      <c r="UYM4" s="319"/>
      <c r="UYN4" s="319"/>
      <c r="UYO4" s="319"/>
      <c r="UYP4" s="319"/>
      <c r="UYQ4" s="319"/>
      <c r="UYR4" s="319"/>
      <c r="UYS4" s="319"/>
      <c r="UYT4" s="319"/>
      <c r="UYU4" s="319"/>
      <c r="UYV4" s="319"/>
      <c r="UYW4" s="319"/>
      <c r="UYX4" s="319"/>
      <c r="UYY4" s="319"/>
      <c r="UYZ4" s="319"/>
      <c r="UZA4" s="319"/>
      <c r="UZB4" s="319"/>
      <c r="UZC4" s="319"/>
      <c r="UZD4" s="319"/>
      <c r="UZE4" s="319"/>
      <c r="UZF4" s="319"/>
      <c r="UZG4" s="319"/>
      <c r="UZH4" s="319"/>
      <c r="UZI4" s="319"/>
      <c r="UZJ4" s="319"/>
      <c r="UZK4" s="319"/>
      <c r="UZL4" s="319"/>
      <c r="UZM4" s="319"/>
      <c r="UZN4" s="319"/>
      <c r="UZO4" s="319"/>
      <c r="UZP4" s="319"/>
      <c r="UZQ4" s="319"/>
      <c r="UZR4" s="319"/>
      <c r="UZS4" s="319"/>
      <c r="UZT4" s="319"/>
      <c r="UZU4" s="319"/>
      <c r="UZV4" s="319"/>
      <c r="UZW4" s="319"/>
      <c r="UZX4" s="319"/>
      <c r="UZY4" s="319"/>
      <c r="UZZ4" s="319"/>
      <c r="VAA4" s="319"/>
      <c r="VAB4" s="319"/>
      <c r="VAC4" s="319"/>
      <c r="VAD4" s="319"/>
      <c r="VAE4" s="319"/>
      <c r="VAF4" s="319"/>
      <c r="VAG4" s="319"/>
      <c r="VAH4" s="319"/>
      <c r="VAI4" s="319"/>
      <c r="VAJ4" s="319"/>
      <c r="VAK4" s="319"/>
      <c r="VAL4" s="319"/>
      <c r="VAM4" s="319"/>
      <c r="VAN4" s="319"/>
      <c r="VAO4" s="319"/>
      <c r="VAP4" s="319"/>
      <c r="VAQ4" s="319"/>
      <c r="VAR4" s="319"/>
      <c r="VAS4" s="319"/>
      <c r="VAT4" s="319"/>
      <c r="VAU4" s="319"/>
      <c r="VAV4" s="319"/>
      <c r="VAW4" s="319"/>
      <c r="VAX4" s="319"/>
      <c r="VAY4" s="319"/>
      <c r="VAZ4" s="319"/>
      <c r="VBA4" s="319"/>
      <c r="VBB4" s="319"/>
      <c r="VBC4" s="319"/>
      <c r="VBD4" s="319"/>
      <c r="VBE4" s="319"/>
      <c r="VBF4" s="319"/>
      <c r="VBG4" s="319"/>
      <c r="VBH4" s="319"/>
      <c r="VBI4" s="319"/>
      <c r="VBJ4" s="319"/>
      <c r="VBK4" s="319"/>
      <c r="VBL4" s="319"/>
      <c r="VBM4" s="319"/>
      <c r="VBN4" s="319"/>
      <c r="VBO4" s="319"/>
      <c r="VBP4" s="319"/>
      <c r="VBQ4" s="319"/>
      <c r="VBR4" s="319"/>
      <c r="VBS4" s="319"/>
      <c r="VBT4" s="319"/>
      <c r="VBU4" s="319"/>
      <c r="VBV4" s="319"/>
      <c r="VBW4" s="319"/>
      <c r="VBX4" s="319"/>
      <c r="VBY4" s="319"/>
      <c r="VBZ4" s="319"/>
      <c r="VCA4" s="319"/>
      <c r="VCB4" s="319"/>
      <c r="VCC4" s="319"/>
      <c r="VCD4" s="319"/>
      <c r="VCE4" s="319"/>
      <c r="VCF4" s="319"/>
      <c r="VCG4" s="319"/>
      <c r="VCH4" s="319"/>
      <c r="VCI4" s="319"/>
      <c r="VCJ4" s="319"/>
      <c r="VCK4" s="319"/>
      <c r="VCL4" s="319"/>
      <c r="VCM4" s="319"/>
      <c r="VCN4" s="319"/>
      <c r="VCO4" s="319"/>
      <c r="VCP4" s="319"/>
      <c r="VCQ4" s="319"/>
      <c r="VCR4" s="319"/>
      <c r="VCS4" s="319"/>
      <c r="VCT4" s="319"/>
      <c r="VCU4" s="319"/>
      <c r="VCV4" s="319"/>
      <c r="VCW4" s="319"/>
      <c r="VCX4" s="319"/>
      <c r="VCY4" s="319"/>
      <c r="VCZ4" s="319"/>
      <c r="VDA4" s="319"/>
      <c r="VDB4" s="319"/>
      <c r="VDC4" s="319"/>
      <c r="VDD4" s="319"/>
      <c r="VDE4" s="319"/>
      <c r="VDF4" s="319"/>
      <c r="VDG4" s="319"/>
      <c r="VDH4" s="319"/>
      <c r="VDI4" s="319"/>
      <c r="VDJ4" s="319"/>
      <c r="VDK4" s="319"/>
      <c r="VDL4" s="319"/>
      <c r="VDM4" s="319"/>
      <c r="VDN4" s="319"/>
      <c r="VDO4" s="319"/>
      <c r="VDP4" s="319"/>
      <c r="VDQ4" s="319"/>
      <c r="VDR4" s="319"/>
      <c r="VDS4" s="319"/>
      <c r="VDT4" s="319"/>
      <c r="VDU4" s="319"/>
      <c r="VDV4" s="319"/>
      <c r="VDW4" s="319"/>
      <c r="VDX4" s="319"/>
      <c r="VDY4" s="319"/>
      <c r="VDZ4" s="319"/>
      <c r="VEA4" s="319"/>
      <c r="VEB4" s="319"/>
      <c r="VEC4" s="319"/>
      <c r="VED4" s="319"/>
      <c r="VEE4" s="319"/>
      <c r="VEF4" s="319"/>
      <c r="VEG4" s="319"/>
      <c r="VEH4" s="319"/>
      <c r="VEI4" s="319"/>
      <c r="VEJ4" s="319"/>
      <c r="VEK4" s="319"/>
      <c r="VEL4" s="319"/>
      <c r="VEM4" s="319"/>
      <c r="VEN4" s="319"/>
      <c r="VEO4" s="319"/>
      <c r="VEP4" s="319"/>
      <c r="VEQ4" s="319"/>
      <c r="VER4" s="319"/>
      <c r="VES4" s="319"/>
      <c r="VET4" s="319"/>
      <c r="VEU4" s="319"/>
      <c r="VEV4" s="319"/>
      <c r="VEW4" s="319"/>
      <c r="VEX4" s="319"/>
      <c r="VEY4" s="319"/>
      <c r="VEZ4" s="319"/>
      <c r="VFA4" s="319"/>
      <c r="VFB4" s="319"/>
      <c r="VFC4" s="319"/>
      <c r="VFD4" s="319"/>
      <c r="VFE4" s="319"/>
      <c r="VFF4" s="319"/>
      <c r="VFG4" s="319"/>
      <c r="VFH4" s="319"/>
      <c r="VFI4" s="319"/>
      <c r="VFJ4" s="319"/>
      <c r="VFK4" s="319"/>
      <c r="VFL4" s="319"/>
      <c r="VFM4" s="319"/>
      <c r="VFN4" s="319"/>
      <c r="VFO4" s="319"/>
      <c r="VFP4" s="319"/>
      <c r="VFQ4" s="319"/>
      <c r="VFR4" s="319"/>
      <c r="VFS4" s="319"/>
      <c r="VFT4" s="319"/>
      <c r="VFU4" s="319"/>
      <c r="VFV4" s="319"/>
      <c r="VFW4" s="319"/>
      <c r="VFX4" s="319"/>
      <c r="VFY4" s="319"/>
      <c r="VFZ4" s="319"/>
      <c r="VGA4" s="319"/>
      <c r="VGB4" s="319"/>
      <c r="VGC4" s="319"/>
      <c r="VGD4" s="319"/>
      <c r="VGE4" s="319"/>
      <c r="VGF4" s="319"/>
      <c r="VGG4" s="319"/>
      <c r="VGH4" s="319"/>
      <c r="VGI4" s="319"/>
      <c r="VGJ4" s="319"/>
      <c r="VGK4" s="319"/>
      <c r="VGL4" s="319"/>
      <c r="VGM4" s="319"/>
      <c r="VGN4" s="319"/>
      <c r="VGO4" s="319"/>
      <c r="VGP4" s="319"/>
      <c r="VGQ4" s="319"/>
      <c r="VGR4" s="319"/>
      <c r="VGS4" s="319"/>
      <c r="VGT4" s="319"/>
      <c r="VGU4" s="319"/>
      <c r="VGV4" s="319"/>
      <c r="VGW4" s="319"/>
      <c r="VGX4" s="319"/>
      <c r="VGY4" s="319"/>
      <c r="VGZ4" s="319"/>
      <c r="VHA4" s="319"/>
      <c r="VHB4" s="319"/>
      <c r="VHC4" s="319"/>
      <c r="VHD4" s="319"/>
      <c r="VHE4" s="319"/>
      <c r="VHF4" s="319"/>
      <c r="VHG4" s="319"/>
      <c r="VHH4" s="319"/>
      <c r="VHI4" s="319"/>
      <c r="VHJ4" s="319"/>
      <c r="VHK4" s="319"/>
      <c r="VHL4" s="319"/>
      <c r="VHM4" s="319"/>
      <c r="VHN4" s="319"/>
      <c r="VHO4" s="319"/>
      <c r="VHP4" s="319"/>
      <c r="VHQ4" s="319"/>
      <c r="VHR4" s="319"/>
      <c r="VHS4" s="319"/>
      <c r="VHT4" s="319"/>
      <c r="VHU4" s="319"/>
      <c r="VHV4" s="319"/>
      <c r="VHW4" s="319"/>
      <c r="VHX4" s="319"/>
      <c r="VHY4" s="319"/>
      <c r="VHZ4" s="319"/>
      <c r="VIA4" s="319"/>
      <c r="VIB4" s="319"/>
      <c r="VIC4" s="319"/>
      <c r="VID4" s="319"/>
      <c r="VIE4" s="319"/>
      <c r="VIF4" s="319"/>
      <c r="VIG4" s="319"/>
      <c r="VIH4" s="319"/>
      <c r="VII4" s="319"/>
      <c r="VIJ4" s="319"/>
      <c r="VIK4" s="319"/>
      <c r="VIL4" s="319"/>
      <c r="VIM4" s="319"/>
      <c r="VIN4" s="319"/>
      <c r="VIO4" s="319"/>
      <c r="VIP4" s="319"/>
      <c r="VIQ4" s="319"/>
      <c r="VIR4" s="319"/>
      <c r="VIS4" s="319"/>
      <c r="VIT4" s="319"/>
      <c r="VIU4" s="319"/>
      <c r="VIV4" s="319"/>
      <c r="VIW4" s="319"/>
      <c r="VIX4" s="319"/>
      <c r="VIY4" s="319"/>
      <c r="VIZ4" s="319"/>
      <c r="VJA4" s="319"/>
      <c r="VJB4" s="319"/>
      <c r="VJC4" s="319"/>
      <c r="VJD4" s="319"/>
      <c r="VJE4" s="319"/>
      <c r="VJF4" s="319"/>
      <c r="VJG4" s="319"/>
      <c r="VJH4" s="319"/>
      <c r="VJI4" s="319"/>
      <c r="VJJ4" s="319"/>
      <c r="VJK4" s="319"/>
      <c r="VJL4" s="319"/>
      <c r="VJM4" s="319"/>
      <c r="VJN4" s="319"/>
      <c r="VJO4" s="319"/>
      <c r="VJP4" s="319"/>
      <c r="VJQ4" s="319"/>
      <c r="VJR4" s="319"/>
      <c r="VJS4" s="319"/>
      <c r="VJT4" s="319"/>
      <c r="VJU4" s="319"/>
      <c r="VJV4" s="319"/>
      <c r="VJW4" s="319"/>
      <c r="VJX4" s="319"/>
      <c r="VJY4" s="319"/>
      <c r="VJZ4" s="319"/>
      <c r="VKA4" s="319"/>
      <c r="VKB4" s="319"/>
      <c r="VKC4" s="319"/>
      <c r="VKD4" s="319"/>
      <c r="VKE4" s="319"/>
      <c r="VKF4" s="319"/>
      <c r="VKG4" s="319"/>
      <c r="VKH4" s="319"/>
      <c r="VKI4" s="319"/>
      <c r="VKJ4" s="319"/>
      <c r="VKK4" s="319"/>
      <c r="VKL4" s="319"/>
      <c r="VKM4" s="319"/>
      <c r="VKN4" s="319"/>
      <c r="VKO4" s="319"/>
      <c r="VKP4" s="319"/>
      <c r="VKQ4" s="319"/>
      <c r="VKR4" s="319"/>
      <c r="VKS4" s="319"/>
      <c r="VKT4" s="319"/>
      <c r="VKU4" s="319"/>
      <c r="VKV4" s="319"/>
      <c r="VKW4" s="319"/>
      <c r="VKX4" s="319"/>
      <c r="VKY4" s="319"/>
      <c r="VKZ4" s="319"/>
      <c r="VLA4" s="319"/>
      <c r="VLB4" s="319"/>
      <c r="VLC4" s="319"/>
      <c r="VLD4" s="319"/>
      <c r="VLE4" s="319"/>
      <c r="VLF4" s="319"/>
      <c r="VLG4" s="319"/>
      <c r="VLH4" s="319"/>
      <c r="VLI4" s="319"/>
      <c r="VLJ4" s="319"/>
      <c r="VLK4" s="319"/>
      <c r="VLL4" s="319"/>
      <c r="VLM4" s="319"/>
      <c r="VLN4" s="319"/>
      <c r="VLO4" s="319"/>
      <c r="VLP4" s="319"/>
      <c r="VLQ4" s="319"/>
      <c r="VLR4" s="319"/>
      <c r="VLS4" s="319"/>
      <c r="VLT4" s="319"/>
      <c r="VLU4" s="319"/>
      <c r="VLV4" s="319"/>
      <c r="VLW4" s="319"/>
      <c r="VLX4" s="319"/>
      <c r="VLY4" s="319"/>
      <c r="VLZ4" s="319"/>
      <c r="VMA4" s="319"/>
      <c r="VMB4" s="319"/>
      <c r="VMC4" s="319"/>
      <c r="VMD4" s="319"/>
      <c r="VME4" s="319"/>
      <c r="VMF4" s="319"/>
      <c r="VMG4" s="319"/>
      <c r="VMH4" s="319"/>
      <c r="VMI4" s="319"/>
      <c r="VMJ4" s="319"/>
      <c r="VMK4" s="319"/>
      <c r="VML4" s="319"/>
      <c r="VMM4" s="319"/>
      <c r="VMN4" s="319"/>
      <c r="VMO4" s="319"/>
      <c r="VMP4" s="319"/>
      <c r="VMQ4" s="319"/>
      <c r="VMR4" s="319"/>
      <c r="VMS4" s="319"/>
      <c r="VMT4" s="319"/>
      <c r="VMU4" s="319"/>
      <c r="VMV4" s="319"/>
      <c r="VMW4" s="319"/>
      <c r="VMX4" s="319"/>
      <c r="VMY4" s="319"/>
      <c r="VMZ4" s="319"/>
      <c r="VNA4" s="319"/>
      <c r="VNB4" s="319"/>
      <c r="VNC4" s="319"/>
      <c r="VND4" s="319"/>
      <c r="VNE4" s="319"/>
      <c r="VNF4" s="319"/>
      <c r="VNG4" s="319"/>
      <c r="VNH4" s="319"/>
      <c r="VNI4" s="319"/>
      <c r="VNJ4" s="319"/>
      <c r="VNK4" s="319"/>
      <c r="VNL4" s="319"/>
      <c r="VNM4" s="319"/>
      <c r="VNN4" s="319"/>
      <c r="VNO4" s="319"/>
      <c r="VNP4" s="319"/>
      <c r="VNQ4" s="319"/>
      <c r="VNR4" s="319"/>
      <c r="VNS4" s="319"/>
      <c r="VNT4" s="319"/>
      <c r="VNU4" s="319"/>
      <c r="VNV4" s="319"/>
      <c r="VNW4" s="319"/>
      <c r="VNX4" s="319"/>
      <c r="VNY4" s="319"/>
      <c r="VNZ4" s="319"/>
      <c r="VOA4" s="319"/>
      <c r="VOB4" s="319"/>
      <c r="VOC4" s="319"/>
      <c r="VOD4" s="319"/>
      <c r="VOE4" s="319"/>
      <c r="VOF4" s="319"/>
      <c r="VOG4" s="319"/>
      <c r="VOH4" s="319"/>
      <c r="VOI4" s="319"/>
      <c r="VOJ4" s="319"/>
      <c r="VOK4" s="319"/>
      <c r="VOL4" s="319"/>
      <c r="VOM4" s="319"/>
      <c r="VON4" s="319"/>
      <c r="VOO4" s="319"/>
      <c r="VOP4" s="319"/>
      <c r="VOQ4" s="319"/>
      <c r="VOR4" s="319"/>
      <c r="VOS4" s="319"/>
      <c r="VOT4" s="319"/>
      <c r="VOU4" s="319"/>
      <c r="VOV4" s="319"/>
      <c r="VOW4" s="319"/>
      <c r="VOX4" s="319"/>
      <c r="VOY4" s="319"/>
      <c r="VOZ4" s="319"/>
      <c r="VPA4" s="319"/>
      <c r="VPB4" s="319"/>
      <c r="VPC4" s="319"/>
      <c r="VPD4" s="319"/>
      <c r="VPE4" s="319"/>
      <c r="VPF4" s="319"/>
      <c r="VPG4" s="319"/>
      <c r="VPH4" s="319"/>
      <c r="VPI4" s="319"/>
      <c r="VPJ4" s="319"/>
      <c r="VPK4" s="319"/>
      <c r="VPL4" s="319"/>
      <c r="VPM4" s="319"/>
      <c r="VPN4" s="319"/>
      <c r="VPO4" s="319"/>
      <c r="VPP4" s="319"/>
      <c r="VPQ4" s="319"/>
      <c r="VPR4" s="319"/>
      <c r="VPS4" s="319"/>
      <c r="VPT4" s="319"/>
      <c r="VPU4" s="319"/>
      <c r="VPV4" s="319"/>
      <c r="VPW4" s="319"/>
      <c r="VPX4" s="319"/>
      <c r="VPY4" s="319"/>
      <c r="VPZ4" s="319"/>
      <c r="VQA4" s="319"/>
      <c r="VQB4" s="319"/>
      <c r="VQC4" s="319"/>
      <c r="VQD4" s="319"/>
      <c r="VQE4" s="319"/>
      <c r="VQF4" s="319"/>
      <c r="VQG4" s="319"/>
      <c r="VQH4" s="319"/>
      <c r="VQI4" s="319"/>
      <c r="VQJ4" s="319"/>
      <c r="VQK4" s="319"/>
      <c r="VQL4" s="319"/>
      <c r="VQM4" s="319"/>
      <c r="VQN4" s="319"/>
      <c r="VQO4" s="319"/>
      <c r="VQP4" s="319"/>
      <c r="VQQ4" s="319"/>
      <c r="VQR4" s="319"/>
      <c r="VQS4" s="319"/>
      <c r="VQT4" s="319"/>
      <c r="VQU4" s="319"/>
      <c r="VQV4" s="319"/>
      <c r="VQW4" s="319"/>
      <c r="VQX4" s="319"/>
      <c r="VQY4" s="319"/>
      <c r="VQZ4" s="319"/>
      <c r="VRA4" s="319"/>
      <c r="VRB4" s="319"/>
      <c r="VRC4" s="319"/>
      <c r="VRD4" s="319"/>
      <c r="VRE4" s="319"/>
      <c r="VRF4" s="319"/>
      <c r="VRG4" s="319"/>
      <c r="VRH4" s="319"/>
      <c r="VRI4" s="319"/>
      <c r="VRJ4" s="319"/>
      <c r="VRK4" s="319"/>
      <c r="VRL4" s="319"/>
      <c r="VRM4" s="319"/>
      <c r="VRN4" s="319"/>
      <c r="VRO4" s="319"/>
      <c r="VRP4" s="319"/>
      <c r="VRQ4" s="319"/>
      <c r="VRR4" s="319"/>
      <c r="VRS4" s="319"/>
      <c r="VRT4" s="319"/>
      <c r="VRU4" s="319"/>
      <c r="VRV4" s="319"/>
      <c r="VRW4" s="319"/>
      <c r="VRX4" s="319"/>
      <c r="VRY4" s="319"/>
      <c r="VRZ4" s="319"/>
      <c r="VSA4" s="319"/>
      <c r="VSB4" s="319"/>
      <c r="VSC4" s="319"/>
      <c r="VSD4" s="319"/>
      <c r="VSE4" s="319"/>
      <c r="VSF4" s="319"/>
      <c r="VSG4" s="319"/>
      <c r="VSH4" s="319"/>
      <c r="VSI4" s="319"/>
      <c r="VSJ4" s="319"/>
      <c r="VSK4" s="319"/>
      <c r="VSL4" s="319"/>
      <c r="VSM4" s="319"/>
      <c r="VSN4" s="319"/>
      <c r="VSO4" s="319"/>
      <c r="VSP4" s="319"/>
      <c r="VSQ4" s="319"/>
      <c r="VSR4" s="319"/>
      <c r="VSS4" s="319"/>
      <c r="VST4" s="319"/>
      <c r="VSU4" s="319"/>
      <c r="VSV4" s="319"/>
      <c r="VSW4" s="319"/>
      <c r="VSX4" s="319"/>
      <c r="VSY4" s="319"/>
      <c r="VSZ4" s="319"/>
      <c r="VTA4" s="319"/>
      <c r="VTB4" s="319"/>
      <c r="VTC4" s="319"/>
      <c r="VTD4" s="319"/>
      <c r="VTE4" s="319"/>
      <c r="VTF4" s="319"/>
      <c r="VTG4" s="319"/>
      <c r="VTH4" s="319"/>
      <c r="VTI4" s="319"/>
      <c r="VTJ4" s="319"/>
      <c r="VTK4" s="319"/>
      <c r="VTL4" s="319"/>
      <c r="VTM4" s="319"/>
      <c r="VTN4" s="319"/>
      <c r="VTO4" s="319"/>
      <c r="VTP4" s="319"/>
      <c r="VTQ4" s="319"/>
      <c r="VTR4" s="319"/>
      <c r="VTS4" s="319"/>
      <c r="VTT4" s="319"/>
      <c r="VTU4" s="319"/>
      <c r="VTV4" s="319"/>
      <c r="VTW4" s="319"/>
      <c r="VTX4" s="319"/>
      <c r="VTY4" s="319"/>
      <c r="VTZ4" s="319"/>
      <c r="VUA4" s="319"/>
      <c r="VUB4" s="319"/>
      <c r="VUC4" s="319"/>
      <c r="VUD4" s="319"/>
      <c r="VUE4" s="319"/>
      <c r="VUF4" s="319"/>
      <c r="VUG4" s="319"/>
      <c r="VUH4" s="319"/>
      <c r="VUI4" s="319"/>
      <c r="VUJ4" s="319"/>
      <c r="VUK4" s="319"/>
      <c r="VUL4" s="319"/>
      <c r="VUM4" s="319"/>
      <c r="VUN4" s="319"/>
      <c r="VUO4" s="319"/>
      <c r="VUP4" s="319"/>
      <c r="VUQ4" s="319"/>
      <c r="VUR4" s="319"/>
      <c r="VUS4" s="319"/>
      <c r="VUT4" s="319"/>
      <c r="VUU4" s="319"/>
      <c r="VUV4" s="319"/>
      <c r="VUW4" s="319"/>
      <c r="VUX4" s="319"/>
      <c r="VUY4" s="319"/>
      <c r="VUZ4" s="319"/>
      <c r="VVA4" s="319"/>
      <c r="VVB4" s="319"/>
      <c r="VVC4" s="319"/>
      <c r="VVD4" s="319"/>
      <c r="VVE4" s="319"/>
      <c r="VVF4" s="319"/>
      <c r="VVG4" s="319"/>
      <c r="VVH4" s="319"/>
      <c r="VVI4" s="319"/>
      <c r="VVJ4" s="319"/>
      <c r="VVK4" s="319"/>
      <c r="VVL4" s="319"/>
      <c r="VVM4" s="319"/>
      <c r="VVN4" s="319"/>
      <c r="VVO4" s="319"/>
      <c r="VVP4" s="319"/>
      <c r="VVQ4" s="319"/>
      <c r="VVR4" s="319"/>
      <c r="VVS4" s="319"/>
      <c r="VVT4" s="319"/>
      <c r="VVU4" s="319"/>
      <c r="VVV4" s="319"/>
      <c r="VVW4" s="319"/>
      <c r="VVX4" s="319"/>
      <c r="VVY4" s="319"/>
      <c r="VVZ4" s="319"/>
      <c r="VWA4" s="319"/>
      <c r="VWB4" s="319"/>
      <c r="VWC4" s="319"/>
      <c r="VWD4" s="319"/>
      <c r="VWE4" s="319"/>
      <c r="VWF4" s="319"/>
      <c r="VWG4" s="319"/>
      <c r="VWH4" s="319"/>
      <c r="VWI4" s="319"/>
      <c r="VWJ4" s="319"/>
      <c r="VWK4" s="319"/>
      <c r="VWL4" s="319"/>
      <c r="VWM4" s="319"/>
      <c r="VWN4" s="319"/>
      <c r="VWO4" s="319"/>
      <c r="VWP4" s="319"/>
      <c r="VWQ4" s="319"/>
      <c r="VWR4" s="319"/>
      <c r="VWS4" s="319"/>
      <c r="VWT4" s="319"/>
      <c r="VWU4" s="319"/>
      <c r="VWV4" s="319"/>
      <c r="VWW4" s="319"/>
      <c r="VWX4" s="319"/>
      <c r="VWY4" s="319"/>
      <c r="VWZ4" s="319"/>
      <c r="VXA4" s="319"/>
      <c r="VXB4" s="319"/>
      <c r="VXC4" s="319"/>
      <c r="VXD4" s="319"/>
      <c r="VXE4" s="319"/>
      <c r="VXF4" s="319"/>
      <c r="VXG4" s="319"/>
      <c r="VXH4" s="319"/>
      <c r="VXI4" s="319"/>
      <c r="VXJ4" s="319"/>
      <c r="VXK4" s="319"/>
      <c r="VXL4" s="319"/>
      <c r="VXM4" s="319"/>
      <c r="VXN4" s="319"/>
      <c r="VXO4" s="319"/>
      <c r="VXP4" s="319"/>
      <c r="VXQ4" s="319"/>
      <c r="VXR4" s="319"/>
      <c r="VXS4" s="319"/>
      <c r="VXT4" s="319"/>
      <c r="VXU4" s="319"/>
      <c r="VXV4" s="319"/>
      <c r="VXW4" s="319"/>
      <c r="VXX4" s="319"/>
      <c r="VXY4" s="319"/>
      <c r="VXZ4" s="319"/>
      <c r="VYA4" s="319"/>
      <c r="VYB4" s="319"/>
      <c r="VYC4" s="319"/>
      <c r="VYD4" s="319"/>
      <c r="VYE4" s="319"/>
      <c r="VYF4" s="319"/>
      <c r="VYG4" s="319"/>
      <c r="VYH4" s="319"/>
      <c r="VYI4" s="319"/>
      <c r="VYJ4" s="319"/>
      <c r="VYK4" s="319"/>
      <c r="VYL4" s="319"/>
      <c r="VYM4" s="319"/>
      <c r="VYN4" s="319"/>
      <c r="VYO4" s="319"/>
      <c r="VYP4" s="319"/>
      <c r="VYQ4" s="319"/>
      <c r="VYR4" s="319"/>
      <c r="VYS4" s="319"/>
      <c r="VYT4" s="319"/>
      <c r="VYU4" s="319"/>
      <c r="VYV4" s="319"/>
      <c r="VYW4" s="319"/>
      <c r="VYX4" s="319"/>
      <c r="VYY4" s="319"/>
      <c r="VYZ4" s="319"/>
      <c r="VZA4" s="319"/>
      <c r="VZB4" s="319"/>
      <c r="VZC4" s="319"/>
      <c r="VZD4" s="319"/>
      <c r="VZE4" s="319"/>
      <c r="VZF4" s="319"/>
      <c r="VZG4" s="319"/>
      <c r="VZH4" s="319"/>
      <c r="VZI4" s="319"/>
      <c r="VZJ4" s="319"/>
      <c r="VZK4" s="319"/>
      <c r="VZL4" s="319"/>
      <c r="VZM4" s="319"/>
      <c r="VZN4" s="319"/>
      <c r="VZO4" s="319"/>
      <c r="VZP4" s="319"/>
      <c r="VZQ4" s="319"/>
      <c r="VZR4" s="319"/>
      <c r="VZS4" s="319"/>
      <c r="VZT4" s="319"/>
      <c r="VZU4" s="319"/>
      <c r="VZV4" s="319"/>
      <c r="VZW4" s="319"/>
      <c r="VZX4" s="319"/>
      <c r="VZY4" s="319"/>
      <c r="VZZ4" s="319"/>
      <c r="WAA4" s="319"/>
      <c r="WAB4" s="319"/>
      <c r="WAC4" s="319"/>
      <c r="WAD4" s="319"/>
      <c r="WAE4" s="319"/>
      <c r="WAF4" s="319"/>
      <c r="WAG4" s="319"/>
      <c r="WAH4" s="319"/>
      <c r="WAI4" s="319"/>
      <c r="WAJ4" s="319"/>
      <c r="WAK4" s="319"/>
      <c r="WAL4" s="319"/>
      <c r="WAM4" s="319"/>
      <c r="WAN4" s="319"/>
      <c r="WAO4" s="319"/>
      <c r="WAP4" s="319"/>
      <c r="WAQ4" s="319"/>
      <c r="WAR4" s="319"/>
      <c r="WAS4" s="319"/>
      <c r="WAT4" s="319"/>
      <c r="WAU4" s="319"/>
      <c r="WAV4" s="319"/>
      <c r="WAW4" s="319"/>
      <c r="WAX4" s="319"/>
      <c r="WAY4" s="319"/>
      <c r="WAZ4" s="319"/>
      <c r="WBA4" s="319"/>
      <c r="WBB4" s="319"/>
      <c r="WBC4" s="319"/>
      <c r="WBD4" s="319"/>
      <c r="WBE4" s="319"/>
      <c r="WBF4" s="319"/>
      <c r="WBG4" s="319"/>
      <c r="WBH4" s="319"/>
      <c r="WBI4" s="319"/>
      <c r="WBJ4" s="319"/>
      <c r="WBK4" s="319"/>
      <c r="WBL4" s="319"/>
      <c r="WBM4" s="319"/>
      <c r="WBN4" s="319"/>
      <c r="WBO4" s="319"/>
      <c r="WBP4" s="319"/>
      <c r="WBQ4" s="319"/>
      <c r="WBR4" s="319"/>
      <c r="WBS4" s="319"/>
      <c r="WBT4" s="319"/>
      <c r="WBU4" s="319"/>
      <c r="WBV4" s="319"/>
      <c r="WBW4" s="319"/>
      <c r="WBX4" s="319"/>
      <c r="WBY4" s="319"/>
      <c r="WBZ4" s="319"/>
      <c r="WCA4" s="319"/>
      <c r="WCB4" s="319"/>
      <c r="WCC4" s="319"/>
      <c r="WCD4" s="319"/>
      <c r="WCE4" s="319"/>
      <c r="WCF4" s="319"/>
      <c r="WCG4" s="319"/>
      <c r="WCH4" s="319"/>
      <c r="WCI4" s="319"/>
      <c r="WCJ4" s="319"/>
      <c r="WCK4" s="319"/>
      <c r="WCL4" s="319"/>
      <c r="WCM4" s="319"/>
      <c r="WCN4" s="319"/>
      <c r="WCO4" s="319"/>
      <c r="WCP4" s="319"/>
      <c r="WCQ4" s="319"/>
      <c r="WCR4" s="319"/>
      <c r="WCS4" s="319"/>
      <c r="WCT4" s="319"/>
      <c r="WCU4" s="319"/>
      <c r="WCV4" s="319"/>
      <c r="WCW4" s="319"/>
      <c r="WCX4" s="319"/>
      <c r="WCY4" s="319"/>
      <c r="WCZ4" s="319"/>
      <c r="WDA4" s="319"/>
      <c r="WDB4" s="319"/>
      <c r="WDC4" s="319"/>
      <c r="WDD4" s="319"/>
      <c r="WDE4" s="319"/>
      <c r="WDF4" s="319"/>
      <c r="WDG4" s="319"/>
      <c r="WDH4" s="319"/>
      <c r="WDI4" s="319"/>
      <c r="WDJ4" s="319"/>
      <c r="WDK4" s="319"/>
      <c r="WDL4" s="319"/>
      <c r="WDM4" s="319"/>
      <c r="WDN4" s="319"/>
      <c r="WDO4" s="319"/>
      <c r="WDP4" s="319"/>
      <c r="WDQ4" s="319"/>
      <c r="WDR4" s="319"/>
      <c r="WDS4" s="319"/>
      <c r="WDT4" s="319"/>
      <c r="WDU4" s="319"/>
      <c r="WDV4" s="319"/>
      <c r="WDW4" s="319"/>
      <c r="WDX4" s="319"/>
      <c r="WDY4" s="319"/>
      <c r="WDZ4" s="319"/>
      <c r="WEA4" s="319"/>
      <c r="WEB4" s="319"/>
      <c r="WEC4" s="319"/>
      <c r="WED4" s="319"/>
      <c r="WEE4" s="319"/>
      <c r="WEF4" s="319"/>
      <c r="WEG4" s="319"/>
      <c r="WEH4" s="319"/>
      <c r="WEI4" s="319"/>
      <c r="WEJ4" s="319"/>
      <c r="WEK4" s="319"/>
      <c r="WEL4" s="319"/>
      <c r="WEM4" s="319"/>
      <c r="WEN4" s="319"/>
      <c r="WEO4" s="319"/>
      <c r="WEP4" s="319"/>
      <c r="WEQ4" s="319"/>
      <c r="WER4" s="319"/>
      <c r="WES4" s="319"/>
      <c r="WET4" s="319"/>
      <c r="WEU4" s="319"/>
      <c r="WEV4" s="319"/>
      <c r="WEW4" s="319"/>
      <c r="WEX4" s="319"/>
      <c r="WEY4" s="319"/>
      <c r="WEZ4" s="319"/>
      <c r="WFA4" s="319"/>
      <c r="WFB4" s="319"/>
      <c r="WFC4" s="319"/>
      <c r="WFD4" s="319"/>
      <c r="WFE4" s="319"/>
      <c r="WFF4" s="319"/>
      <c r="WFG4" s="319"/>
      <c r="WFH4" s="319"/>
      <c r="WFI4" s="319"/>
      <c r="WFJ4" s="319"/>
      <c r="WFK4" s="319"/>
      <c r="WFL4" s="319"/>
      <c r="WFM4" s="319"/>
      <c r="WFN4" s="319"/>
      <c r="WFO4" s="319"/>
      <c r="WFP4" s="319"/>
      <c r="WFQ4" s="319"/>
      <c r="WFR4" s="319"/>
      <c r="WFS4" s="319"/>
      <c r="WFT4" s="319"/>
      <c r="WFU4" s="319"/>
      <c r="WFV4" s="319"/>
      <c r="WFW4" s="319"/>
      <c r="WFX4" s="319"/>
      <c r="WFY4" s="319"/>
      <c r="WFZ4" s="319"/>
      <c r="WGA4" s="319"/>
      <c r="WGB4" s="319"/>
      <c r="WGC4" s="319"/>
      <c r="WGD4" s="319"/>
      <c r="WGE4" s="319"/>
      <c r="WGF4" s="319"/>
      <c r="WGG4" s="319"/>
      <c r="WGH4" s="319"/>
      <c r="WGI4" s="319"/>
      <c r="WGJ4" s="319"/>
      <c r="WGK4" s="319"/>
      <c r="WGL4" s="319"/>
      <c r="WGM4" s="319"/>
      <c r="WGN4" s="319"/>
      <c r="WGO4" s="319"/>
      <c r="WGP4" s="319"/>
      <c r="WGQ4" s="319"/>
      <c r="WGR4" s="319"/>
      <c r="WGS4" s="319"/>
      <c r="WGT4" s="319"/>
      <c r="WGU4" s="319"/>
      <c r="WGV4" s="319"/>
      <c r="WGW4" s="319"/>
      <c r="WGX4" s="319"/>
      <c r="WGY4" s="319"/>
      <c r="WGZ4" s="319"/>
      <c r="WHA4" s="319"/>
      <c r="WHB4" s="319"/>
      <c r="WHC4" s="319"/>
      <c r="WHD4" s="319"/>
      <c r="WHE4" s="319"/>
      <c r="WHF4" s="319"/>
      <c r="WHG4" s="319"/>
      <c r="WHH4" s="319"/>
      <c r="WHI4" s="319"/>
      <c r="WHJ4" s="319"/>
      <c r="WHK4" s="319"/>
      <c r="WHL4" s="319"/>
      <c r="WHM4" s="319"/>
      <c r="WHN4" s="319"/>
      <c r="WHO4" s="319"/>
      <c r="WHP4" s="319"/>
      <c r="WHQ4" s="319"/>
      <c r="WHR4" s="319"/>
      <c r="WHS4" s="319"/>
      <c r="WHT4" s="319"/>
      <c r="WHU4" s="319"/>
      <c r="WHV4" s="319"/>
      <c r="WHW4" s="319"/>
      <c r="WHX4" s="319"/>
      <c r="WHY4" s="319"/>
      <c r="WHZ4" s="319"/>
      <c r="WIA4" s="319"/>
      <c r="WIB4" s="319"/>
      <c r="WIC4" s="319"/>
      <c r="WID4" s="319"/>
      <c r="WIE4" s="319"/>
      <c r="WIF4" s="319"/>
      <c r="WIG4" s="319"/>
      <c r="WIH4" s="319"/>
      <c r="WII4" s="319"/>
      <c r="WIJ4" s="319"/>
      <c r="WIK4" s="319"/>
      <c r="WIL4" s="319"/>
      <c r="WIM4" s="319"/>
      <c r="WIN4" s="319"/>
      <c r="WIO4" s="319"/>
      <c r="WIP4" s="319"/>
      <c r="WIQ4" s="319"/>
      <c r="WIR4" s="319"/>
      <c r="WIS4" s="319"/>
      <c r="WIT4" s="319"/>
      <c r="WIU4" s="319"/>
      <c r="WIV4" s="319"/>
      <c r="WIW4" s="319"/>
      <c r="WIX4" s="319"/>
      <c r="WIY4" s="319"/>
      <c r="WIZ4" s="319"/>
      <c r="WJA4" s="319"/>
      <c r="WJB4" s="319"/>
      <c r="WJC4" s="319"/>
      <c r="WJD4" s="319"/>
      <c r="WJE4" s="319"/>
      <c r="WJF4" s="319"/>
      <c r="WJG4" s="319"/>
      <c r="WJH4" s="319"/>
      <c r="WJI4" s="319"/>
      <c r="WJJ4" s="319"/>
      <c r="WJK4" s="319"/>
      <c r="WJL4" s="319"/>
      <c r="WJM4" s="319"/>
      <c r="WJN4" s="319"/>
      <c r="WJO4" s="319"/>
      <c r="WJP4" s="319"/>
      <c r="WJQ4" s="319"/>
      <c r="WJR4" s="319"/>
      <c r="WJS4" s="319"/>
      <c r="WJT4" s="319"/>
      <c r="WJU4" s="319"/>
      <c r="WJV4" s="319"/>
      <c r="WJW4" s="319"/>
      <c r="WJX4" s="319"/>
      <c r="WJY4" s="319"/>
      <c r="WJZ4" s="319"/>
      <c r="WKA4" s="319"/>
      <c r="WKB4" s="319"/>
      <c r="WKC4" s="319"/>
      <c r="WKD4" s="319"/>
      <c r="WKE4" s="319"/>
      <c r="WKF4" s="319"/>
      <c r="WKG4" s="319"/>
      <c r="WKH4" s="319"/>
      <c r="WKI4" s="319"/>
      <c r="WKJ4" s="319"/>
      <c r="WKK4" s="319"/>
      <c r="WKL4" s="319"/>
      <c r="WKM4" s="319"/>
      <c r="WKN4" s="319"/>
      <c r="WKO4" s="319"/>
      <c r="WKP4" s="319"/>
      <c r="WKQ4" s="319"/>
      <c r="WKR4" s="319"/>
      <c r="WKS4" s="319"/>
      <c r="WKT4" s="319"/>
      <c r="WKU4" s="319"/>
      <c r="WKV4" s="319"/>
      <c r="WKW4" s="319"/>
      <c r="WKX4" s="319"/>
      <c r="WKY4" s="319"/>
      <c r="WKZ4" s="319"/>
      <c r="WLA4" s="319"/>
      <c r="WLB4" s="319"/>
      <c r="WLC4" s="319"/>
      <c r="WLD4" s="319"/>
      <c r="WLE4" s="319"/>
      <c r="WLF4" s="319"/>
      <c r="WLG4" s="319"/>
      <c r="WLH4" s="319"/>
      <c r="WLI4" s="319"/>
      <c r="WLJ4" s="319"/>
      <c r="WLK4" s="319"/>
      <c r="WLL4" s="319"/>
      <c r="WLM4" s="319"/>
      <c r="WLN4" s="319"/>
      <c r="WLO4" s="319"/>
      <c r="WLP4" s="319"/>
      <c r="WLQ4" s="319"/>
      <c r="WLR4" s="319"/>
      <c r="WLS4" s="319"/>
      <c r="WLT4" s="319"/>
      <c r="WLU4" s="319"/>
      <c r="WLV4" s="319"/>
      <c r="WLW4" s="319"/>
      <c r="WLX4" s="319"/>
      <c r="WLY4" s="319"/>
      <c r="WLZ4" s="319"/>
      <c r="WMA4" s="319"/>
      <c r="WMB4" s="319"/>
      <c r="WMC4" s="319"/>
      <c r="WMD4" s="319"/>
      <c r="WME4" s="319"/>
      <c r="WMF4" s="319"/>
      <c r="WMG4" s="319"/>
      <c r="WMH4" s="319"/>
      <c r="WMI4" s="319"/>
      <c r="WMJ4" s="319"/>
      <c r="WMK4" s="319"/>
      <c r="WML4" s="319"/>
      <c r="WMM4" s="319"/>
      <c r="WMN4" s="319"/>
      <c r="WMO4" s="319"/>
      <c r="WMP4" s="319"/>
      <c r="WMQ4" s="319"/>
      <c r="WMR4" s="319"/>
      <c r="WMS4" s="319"/>
      <c r="WMT4" s="319"/>
      <c r="WMU4" s="319"/>
      <c r="WMV4" s="319"/>
      <c r="WMW4" s="319"/>
      <c r="WMX4" s="319"/>
      <c r="WMY4" s="319"/>
      <c r="WMZ4" s="319"/>
      <c r="WNA4" s="319"/>
      <c r="WNB4" s="319"/>
      <c r="WNC4" s="319"/>
      <c r="WND4" s="319"/>
      <c r="WNE4" s="319"/>
      <c r="WNF4" s="319"/>
      <c r="WNG4" s="319"/>
      <c r="WNH4" s="319"/>
      <c r="WNI4" s="319"/>
      <c r="WNJ4" s="319"/>
      <c r="WNK4" s="319"/>
      <c r="WNL4" s="319"/>
      <c r="WNM4" s="319"/>
      <c r="WNN4" s="319"/>
      <c r="WNO4" s="319"/>
      <c r="WNP4" s="319"/>
      <c r="WNQ4" s="319"/>
      <c r="WNR4" s="319"/>
      <c r="WNS4" s="319"/>
      <c r="WNT4" s="319"/>
      <c r="WNU4" s="319"/>
      <c r="WNV4" s="319"/>
      <c r="WNW4" s="319"/>
      <c r="WNX4" s="319"/>
      <c r="WNY4" s="319"/>
      <c r="WNZ4" s="319"/>
      <c r="WOA4" s="319"/>
      <c r="WOB4" s="319"/>
      <c r="WOC4" s="319"/>
      <c r="WOD4" s="319"/>
      <c r="WOE4" s="319"/>
      <c r="WOF4" s="319"/>
      <c r="WOG4" s="319"/>
      <c r="WOH4" s="319"/>
      <c r="WOI4" s="319"/>
      <c r="WOJ4" s="319"/>
      <c r="WOK4" s="319"/>
      <c r="WOL4" s="319"/>
      <c r="WOM4" s="319"/>
      <c r="WON4" s="319"/>
      <c r="WOO4" s="319"/>
      <c r="WOP4" s="319"/>
      <c r="WOQ4" s="319"/>
      <c r="WOR4" s="319"/>
      <c r="WOS4" s="319"/>
      <c r="WOT4" s="319"/>
      <c r="WOU4" s="319"/>
      <c r="WOV4" s="319"/>
      <c r="WOW4" s="319"/>
      <c r="WOX4" s="319"/>
      <c r="WOY4" s="319"/>
      <c r="WOZ4" s="319"/>
      <c r="WPA4" s="319"/>
      <c r="WPB4" s="319"/>
      <c r="WPC4" s="319"/>
      <c r="WPD4" s="319"/>
      <c r="WPE4" s="319"/>
      <c r="WPF4" s="319"/>
      <c r="WPG4" s="319"/>
      <c r="WPH4" s="319"/>
      <c r="WPI4" s="319"/>
      <c r="WPJ4" s="319"/>
      <c r="WPK4" s="319"/>
      <c r="WPL4" s="319"/>
      <c r="WPM4" s="319"/>
      <c r="WPN4" s="319"/>
      <c r="WPO4" s="319"/>
      <c r="WPP4" s="319"/>
      <c r="WPQ4" s="319"/>
      <c r="WPR4" s="319"/>
      <c r="WPS4" s="319"/>
      <c r="WPT4" s="319"/>
      <c r="WPU4" s="319"/>
      <c r="WPV4" s="319"/>
      <c r="WPW4" s="319"/>
      <c r="WPX4" s="319"/>
      <c r="WPY4" s="319"/>
      <c r="WPZ4" s="319"/>
      <c r="WQA4" s="319"/>
      <c r="WQB4" s="319"/>
      <c r="WQC4" s="319"/>
      <c r="WQD4" s="319"/>
      <c r="WQE4" s="319"/>
      <c r="WQF4" s="319"/>
      <c r="WQG4" s="319"/>
      <c r="WQH4" s="319"/>
      <c r="WQI4" s="319"/>
      <c r="WQJ4" s="319"/>
      <c r="WQK4" s="319"/>
      <c r="WQL4" s="319"/>
      <c r="WQM4" s="319"/>
      <c r="WQN4" s="319"/>
      <c r="WQO4" s="319"/>
      <c r="WQP4" s="319"/>
      <c r="WQQ4" s="319"/>
      <c r="WQR4" s="319"/>
      <c r="WQS4" s="319"/>
      <c r="WQT4" s="319"/>
      <c r="WQU4" s="319"/>
      <c r="WQV4" s="319"/>
      <c r="WQW4" s="319"/>
      <c r="WQX4" s="319"/>
      <c r="WQY4" s="319"/>
      <c r="WQZ4" s="319"/>
      <c r="WRA4" s="319"/>
      <c r="WRB4" s="319"/>
      <c r="WRC4" s="319"/>
      <c r="WRD4" s="319"/>
      <c r="WRE4" s="319"/>
      <c r="WRF4" s="319"/>
      <c r="WRG4" s="319"/>
      <c r="WRH4" s="319"/>
      <c r="WRI4" s="319"/>
      <c r="WRJ4" s="319"/>
      <c r="WRK4" s="319"/>
      <c r="WRL4" s="319"/>
      <c r="WRM4" s="319"/>
      <c r="WRN4" s="319"/>
      <c r="WRO4" s="319"/>
      <c r="WRP4" s="319"/>
      <c r="WRQ4" s="319"/>
      <c r="WRR4" s="319"/>
      <c r="WRS4" s="319"/>
      <c r="WRT4" s="319"/>
      <c r="WRU4" s="319"/>
      <c r="WRV4" s="319"/>
      <c r="WRW4" s="319"/>
      <c r="WRX4" s="319"/>
      <c r="WRY4" s="319"/>
      <c r="WRZ4" s="319"/>
      <c r="WSA4" s="319"/>
      <c r="WSB4" s="319"/>
      <c r="WSC4" s="319"/>
      <c r="WSD4" s="319"/>
      <c r="WSE4" s="319"/>
      <c r="WSF4" s="319"/>
      <c r="WSG4" s="319"/>
      <c r="WSH4" s="319"/>
      <c r="WSI4" s="319"/>
      <c r="WSJ4" s="319"/>
      <c r="WSK4" s="319"/>
      <c r="WSL4" s="319"/>
      <c r="WSM4" s="319"/>
      <c r="WSN4" s="319"/>
      <c r="WSO4" s="319"/>
      <c r="WSP4" s="319"/>
      <c r="WSQ4" s="319"/>
      <c r="WSR4" s="319"/>
      <c r="WSS4" s="319"/>
      <c r="WST4" s="319"/>
      <c r="WSU4" s="319"/>
      <c r="WSV4" s="319"/>
      <c r="WSW4" s="319"/>
      <c r="WSX4" s="319"/>
      <c r="WSY4" s="319"/>
      <c r="WSZ4" s="319"/>
      <c r="WTA4" s="319"/>
      <c r="WTB4" s="319"/>
      <c r="WTC4" s="319"/>
      <c r="WTD4" s="319"/>
      <c r="WTE4" s="319"/>
      <c r="WTF4" s="319"/>
      <c r="WTG4" s="319"/>
      <c r="WTH4" s="319"/>
      <c r="WTI4" s="319"/>
      <c r="WTJ4" s="319"/>
      <c r="WTK4" s="319"/>
      <c r="WTL4" s="319"/>
      <c r="WTM4" s="319"/>
      <c r="WTN4" s="319"/>
      <c r="WTO4" s="319"/>
      <c r="WTP4" s="319"/>
      <c r="WTQ4" s="319"/>
      <c r="WTR4" s="319"/>
      <c r="WTS4" s="319"/>
      <c r="WTT4" s="319"/>
      <c r="WTU4" s="319"/>
      <c r="WTV4" s="319"/>
      <c r="WTW4" s="319"/>
      <c r="WTX4" s="319"/>
      <c r="WTY4" s="319"/>
      <c r="WTZ4" s="319"/>
      <c r="WUA4" s="319"/>
      <c r="WUB4" s="319"/>
      <c r="WUC4" s="319"/>
      <c r="WUD4" s="319"/>
      <c r="WUE4" s="319"/>
      <c r="WUF4" s="319"/>
      <c r="WUG4" s="319"/>
      <c r="WUH4" s="319"/>
      <c r="WUI4" s="319"/>
      <c r="WUJ4" s="319"/>
      <c r="WUK4" s="319"/>
      <c r="WUL4" s="319"/>
      <c r="WUM4" s="319"/>
      <c r="WUN4" s="319"/>
      <c r="WUO4" s="319"/>
      <c r="WUP4" s="319"/>
      <c r="WUQ4" s="319"/>
      <c r="WUR4" s="319"/>
      <c r="WUS4" s="319"/>
      <c r="WUT4" s="319"/>
      <c r="WUU4" s="319"/>
      <c r="WUV4" s="319"/>
      <c r="WUW4" s="319"/>
      <c r="WUX4" s="319"/>
      <c r="WUY4" s="319"/>
      <c r="WUZ4" s="319"/>
      <c r="WVA4" s="319"/>
      <c r="WVB4" s="319"/>
      <c r="WVC4" s="319"/>
      <c r="WVD4" s="319"/>
      <c r="WVE4" s="319"/>
      <c r="WVF4" s="319"/>
      <c r="WVG4" s="319"/>
      <c r="WVH4" s="319"/>
      <c r="WVI4" s="319"/>
      <c r="WVJ4" s="319"/>
      <c r="WVK4" s="319"/>
      <c r="WVL4" s="319"/>
      <c r="WVM4" s="319"/>
      <c r="WVN4" s="319"/>
      <c r="WVO4" s="319"/>
      <c r="WVP4" s="319"/>
      <c r="WVQ4" s="319"/>
      <c r="WVR4" s="319"/>
      <c r="WVS4" s="319"/>
      <c r="WVT4" s="319"/>
      <c r="WVU4" s="319"/>
      <c r="WVV4" s="319"/>
      <c r="WVW4" s="319"/>
      <c r="WVX4" s="319"/>
      <c r="WVY4" s="319"/>
      <c r="WVZ4" s="319"/>
      <c r="WWA4" s="319"/>
      <c r="WWB4" s="319"/>
      <c r="WWC4" s="319"/>
      <c r="WWD4" s="319"/>
      <c r="WWE4" s="319"/>
      <c r="WWF4" s="319"/>
      <c r="WWG4" s="319"/>
      <c r="WWH4" s="319"/>
      <c r="WWI4" s="319"/>
      <c r="WWJ4" s="319"/>
      <c r="WWK4" s="319"/>
      <c r="WWL4" s="319"/>
      <c r="WWM4" s="319"/>
      <c r="WWN4" s="319"/>
      <c r="WWO4" s="319"/>
      <c r="WWP4" s="319"/>
      <c r="WWQ4" s="319"/>
      <c r="WWR4" s="319"/>
      <c r="WWS4" s="319"/>
      <c r="WWT4" s="319"/>
      <c r="WWU4" s="319"/>
      <c r="WWV4" s="319"/>
      <c r="WWW4" s="319"/>
      <c r="WWX4" s="319"/>
      <c r="WWY4" s="319"/>
      <c r="WWZ4" s="319"/>
      <c r="WXA4" s="319"/>
      <c r="WXB4" s="319"/>
      <c r="WXC4" s="319"/>
      <c r="WXD4" s="319"/>
      <c r="WXE4" s="319"/>
      <c r="WXF4" s="319"/>
      <c r="WXG4" s="319"/>
      <c r="WXH4" s="319"/>
      <c r="WXI4" s="319"/>
      <c r="WXJ4" s="319"/>
      <c r="WXK4" s="319"/>
      <c r="WXL4" s="319"/>
      <c r="WXM4" s="319"/>
      <c r="WXN4" s="319"/>
      <c r="WXO4" s="319"/>
      <c r="WXP4" s="319"/>
      <c r="WXQ4" s="319"/>
      <c r="WXR4" s="319"/>
      <c r="WXS4" s="319"/>
      <c r="WXT4" s="319"/>
      <c r="WXU4" s="319"/>
      <c r="WXV4" s="319"/>
      <c r="WXW4" s="319"/>
      <c r="WXX4" s="319"/>
      <c r="WXY4" s="319"/>
      <c r="WXZ4" s="319"/>
      <c r="WYA4" s="319"/>
      <c r="WYB4" s="319"/>
      <c r="WYC4" s="319"/>
      <c r="WYD4" s="319"/>
      <c r="WYE4" s="319"/>
      <c r="WYF4" s="319"/>
      <c r="WYG4" s="319"/>
      <c r="WYH4" s="319"/>
      <c r="WYI4" s="319"/>
      <c r="WYJ4" s="319"/>
      <c r="WYK4" s="319"/>
      <c r="WYL4" s="319"/>
      <c r="WYM4" s="319"/>
      <c r="WYN4" s="319"/>
      <c r="WYO4" s="319"/>
      <c r="WYP4" s="319"/>
      <c r="WYQ4" s="319"/>
      <c r="WYR4" s="319"/>
      <c r="WYS4" s="319"/>
      <c r="WYT4" s="319"/>
      <c r="WYU4" s="319"/>
      <c r="WYV4" s="319"/>
      <c r="WYW4" s="319"/>
      <c r="WYX4" s="319"/>
      <c r="WYY4" s="319"/>
      <c r="WYZ4" s="319"/>
      <c r="WZA4" s="319"/>
      <c r="WZB4" s="319"/>
      <c r="WZC4" s="319"/>
      <c r="WZD4" s="319"/>
      <c r="WZE4" s="319"/>
      <c r="WZF4" s="319"/>
      <c r="WZG4" s="319"/>
      <c r="WZH4" s="319"/>
      <c r="WZI4" s="319"/>
      <c r="WZJ4" s="319"/>
      <c r="WZK4" s="319"/>
      <c r="WZL4" s="319"/>
      <c r="WZM4" s="319"/>
      <c r="WZN4" s="319"/>
      <c r="WZO4" s="319"/>
      <c r="WZP4" s="319"/>
      <c r="WZQ4" s="319"/>
      <c r="WZR4" s="319"/>
      <c r="WZS4" s="319"/>
      <c r="WZT4" s="319"/>
      <c r="WZU4" s="319"/>
      <c r="WZV4" s="319"/>
      <c r="WZW4" s="319"/>
      <c r="WZX4" s="319"/>
      <c r="WZY4" s="319"/>
      <c r="WZZ4" s="319"/>
      <c r="XAA4" s="319"/>
      <c r="XAB4" s="319"/>
      <c r="XAC4" s="319"/>
      <c r="XAD4" s="319"/>
      <c r="XAE4" s="319"/>
      <c r="XAF4" s="319"/>
      <c r="XAG4" s="319"/>
      <c r="XAH4" s="319"/>
      <c r="XAI4" s="319"/>
      <c r="XAJ4" s="319"/>
      <c r="XAK4" s="319"/>
      <c r="XAL4" s="319"/>
      <c r="XAM4" s="319"/>
      <c r="XAN4" s="319"/>
      <c r="XAO4" s="319"/>
      <c r="XAP4" s="319"/>
      <c r="XAQ4" s="319"/>
      <c r="XAR4" s="319"/>
      <c r="XAS4" s="319"/>
      <c r="XAT4" s="319"/>
      <c r="XAU4" s="319"/>
      <c r="XAV4" s="319"/>
      <c r="XAW4" s="319"/>
      <c r="XAX4" s="319"/>
      <c r="XAY4" s="319"/>
      <c r="XAZ4" s="319"/>
      <c r="XBA4" s="319"/>
      <c r="XBB4" s="319"/>
      <c r="XBC4" s="319"/>
      <c r="XBD4" s="319"/>
      <c r="XBE4" s="319"/>
      <c r="XBF4" s="319"/>
      <c r="XBG4" s="319"/>
      <c r="XBH4" s="319"/>
      <c r="XBI4" s="319"/>
      <c r="XBJ4" s="319"/>
      <c r="XBK4" s="319"/>
      <c r="XBL4" s="319"/>
      <c r="XBM4" s="319"/>
      <c r="XBN4" s="319"/>
      <c r="XBO4" s="319"/>
      <c r="XBP4" s="319"/>
      <c r="XBQ4" s="319"/>
      <c r="XBR4" s="319"/>
      <c r="XBS4" s="319"/>
      <c r="XBT4" s="319"/>
      <c r="XBU4" s="319"/>
      <c r="XBV4" s="319"/>
      <c r="XBW4" s="319"/>
      <c r="XBX4" s="319"/>
      <c r="XBY4" s="319"/>
      <c r="XBZ4" s="319"/>
      <c r="XCA4" s="319"/>
      <c r="XCB4" s="319"/>
      <c r="XCC4" s="319"/>
      <c r="XCD4" s="319"/>
      <c r="XCE4" s="319"/>
      <c r="XCF4" s="319"/>
      <c r="XCG4" s="319"/>
      <c r="XCH4" s="319"/>
      <c r="XCI4" s="319"/>
      <c r="XCJ4" s="319"/>
      <c r="XCK4" s="319"/>
      <c r="XCL4" s="319"/>
      <c r="XCM4" s="319"/>
      <c r="XCN4" s="319"/>
      <c r="XCO4" s="319"/>
      <c r="XCP4" s="319"/>
      <c r="XCQ4" s="319"/>
      <c r="XCR4" s="319"/>
      <c r="XCS4" s="319"/>
      <c r="XCT4" s="319"/>
      <c r="XCU4" s="319"/>
      <c r="XCV4" s="319"/>
      <c r="XCW4" s="319"/>
      <c r="XCX4" s="319"/>
      <c r="XCY4" s="319"/>
      <c r="XCZ4" s="319"/>
      <c r="XDA4" s="319"/>
      <c r="XDB4" s="319"/>
      <c r="XDC4" s="319"/>
      <c r="XDD4" s="319"/>
      <c r="XDE4" s="319"/>
      <c r="XDF4" s="319"/>
      <c r="XDG4" s="319"/>
      <c r="XDH4" s="319"/>
      <c r="XDI4" s="319"/>
      <c r="XDJ4" s="319"/>
      <c r="XDK4" s="319"/>
      <c r="XDL4" s="319"/>
      <c r="XDM4" s="319"/>
      <c r="XDN4" s="319"/>
      <c r="XDO4" s="319"/>
      <c r="XDP4" s="319"/>
      <c r="XDQ4" s="319"/>
      <c r="XDR4" s="319"/>
      <c r="XDS4" s="319"/>
      <c r="XDT4" s="319"/>
      <c r="XDU4" s="319"/>
      <c r="XDV4" s="319"/>
      <c r="XDW4" s="319"/>
      <c r="XDX4" s="319"/>
      <c r="XDY4" s="319"/>
      <c r="XDZ4" s="319"/>
      <c r="XEA4" s="319"/>
      <c r="XEB4" s="319"/>
      <c r="XEC4" s="319"/>
      <c r="XED4" s="319"/>
      <c r="XEE4" s="319"/>
      <c r="XEF4" s="319"/>
      <c r="XEG4" s="319"/>
      <c r="XEH4" s="319"/>
      <c r="XEI4" s="319"/>
      <c r="XEJ4" s="319"/>
      <c r="XEK4" s="319"/>
      <c r="XEL4" s="319"/>
      <c r="XEM4" s="319"/>
      <c r="XEN4" s="319"/>
      <c r="XEO4" s="319"/>
      <c r="XEP4" s="319"/>
      <c r="XEQ4" s="319"/>
      <c r="XER4" s="319"/>
      <c r="XES4" s="319"/>
      <c r="XET4" s="319"/>
      <c r="XEU4" s="319"/>
      <c r="XEV4" s="319"/>
      <c r="XEW4" s="319"/>
      <c r="XEX4" s="319"/>
      <c r="XEY4" s="319"/>
      <c r="XEZ4" s="319"/>
      <c r="XFA4" s="319"/>
      <c r="XFB4" s="319"/>
      <c r="XFC4" s="319"/>
      <c r="XFD4" s="319"/>
    </row>
    <row r="5" spans="1:16384" s="321" customFormat="1" ht="20.25" customHeight="1">
      <c r="A5" s="86">
        <v>1</v>
      </c>
      <c r="B5" s="87" t="s">
        <v>456</v>
      </c>
      <c r="C5" s="92" t="s">
        <v>166</v>
      </c>
      <c r="D5" s="85" t="s">
        <v>312</v>
      </c>
      <c r="E5" s="88">
        <f>SUM(E6:E9)</f>
        <v>0</v>
      </c>
      <c r="F5" s="88">
        <f>SUM(F6:F9)</f>
        <v>0</v>
      </c>
    </row>
    <row r="6" spans="1:16384">
      <c r="A6" s="89" t="s">
        <v>457</v>
      </c>
      <c r="B6" s="90" t="s">
        <v>458</v>
      </c>
      <c r="C6" s="92" t="s">
        <v>166</v>
      </c>
      <c r="D6" s="89" t="s">
        <v>312</v>
      </c>
      <c r="E6" s="88">
        <f>'Form Sk2'!E336</f>
        <v>0</v>
      </c>
      <c r="F6" s="88">
        <f>'Form Sk2'!F336</f>
        <v>0</v>
      </c>
    </row>
    <row r="7" spans="1:16384" ht="28.5">
      <c r="A7" s="91" t="s">
        <v>459</v>
      </c>
      <c r="B7" s="90" t="s">
        <v>460</v>
      </c>
      <c r="C7" s="92" t="s">
        <v>166</v>
      </c>
      <c r="D7" s="89" t="s">
        <v>312</v>
      </c>
      <c r="E7" s="88">
        <f>'Form Sk2'!E324</f>
        <v>0</v>
      </c>
      <c r="F7" s="88">
        <f>'Form Sk2'!F324</f>
        <v>0</v>
      </c>
    </row>
    <row r="8" spans="1:16384">
      <c r="A8" s="89" t="s">
        <v>461</v>
      </c>
      <c r="B8" s="90" t="s">
        <v>462</v>
      </c>
      <c r="C8" s="92" t="s">
        <v>166</v>
      </c>
      <c r="D8" s="89" t="s">
        <v>312</v>
      </c>
      <c r="E8" s="88">
        <f>'Form Sk2'!E348</f>
        <v>0</v>
      </c>
      <c r="F8" s="88">
        <f>'Form Sk2'!F348</f>
        <v>0</v>
      </c>
    </row>
    <row r="9" spans="1:16384" ht="17.25" customHeight="1">
      <c r="A9" s="89" t="s">
        <v>463</v>
      </c>
      <c r="B9" s="90" t="s">
        <v>464</v>
      </c>
      <c r="C9" s="92" t="s">
        <v>166</v>
      </c>
      <c r="D9" s="89" t="s">
        <v>312</v>
      </c>
      <c r="E9" s="88">
        <f>'Form Sk2'!E369</f>
        <v>0</v>
      </c>
      <c r="F9" s="88">
        <f>'Form Sk2'!F369</f>
        <v>0</v>
      </c>
    </row>
    <row r="10" spans="1:16384">
      <c r="A10" s="673"/>
      <c r="B10" s="674"/>
      <c r="C10" s="674"/>
      <c r="D10" s="674"/>
      <c r="E10" s="674"/>
      <c r="F10" s="674"/>
    </row>
    <row r="11" spans="1:16384">
      <c r="A11" s="89">
        <v>2</v>
      </c>
      <c r="B11" s="90" t="s">
        <v>465</v>
      </c>
      <c r="C11" s="92" t="s">
        <v>166</v>
      </c>
      <c r="D11" s="89" t="s">
        <v>312</v>
      </c>
      <c r="E11" s="88">
        <f>'Form Sk2'!E382</f>
        <v>0</v>
      </c>
      <c r="F11" s="88">
        <f>'Form Sk2'!F382</f>
        <v>0</v>
      </c>
    </row>
    <row r="12" spans="1:16384">
      <c r="A12" s="673"/>
      <c r="B12" s="674"/>
      <c r="C12" s="674"/>
      <c r="D12" s="674"/>
      <c r="E12" s="674"/>
      <c r="F12" s="674"/>
    </row>
    <row r="13" spans="1:16384" s="321" customFormat="1" ht="30">
      <c r="A13" s="85">
        <v>3</v>
      </c>
      <c r="B13" s="93" t="s">
        <v>466</v>
      </c>
      <c r="C13" s="92" t="s">
        <v>166</v>
      </c>
      <c r="D13" s="85" t="s">
        <v>312</v>
      </c>
      <c r="E13" s="84">
        <f>'Form Sk2'!E384</f>
        <v>0</v>
      </c>
      <c r="F13" s="84">
        <f>'Form Sk2'!F384</f>
        <v>0</v>
      </c>
    </row>
    <row r="14" spans="1:16384">
      <c r="A14" s="673"/>
      <c r="B14" s="674"/>
      <c r="C14" s="674"/>
      <c r="D14" s="674"/>
      <c r="E14" s="674"/>
      <c r="F14" s="674"/>
    </row>
    <row r="15" spans="1:16384" s="321" customFormat="1" ht="30">
      <c r="A15" s="85">
        <v>4</v>
      </c>
      <c r="B15" s="93" t="s">
        <v>467</v>
      </c>
      <c r="C15" s="94"/>
      <c r="D15" s="85" t="s">
        <v>312</v>
      </c>
      <c r="E15" s="84">
        <f>E13-E9</f>
        <v>0</v>
      </c>
      <c r="F15" s="84">
        <f>F13-F9</f>
        <v>0</v>
      </c>
    </row>
    <row r="16" spans="1:16384">
      <c r="A16" s="91">
        <v>5</v>
      </c>
      <c r="B16" s="95" t="s">
        <v>468</v>
      </c>
      <c r="C16" s="92" t="s">
        <v>166</v>
      </c>
      <c r="D16" s="89" t="s">
        <v>61</v>
      </c>
      <c r="E16" s="88">
        <f>860</f>
        <v>860</v>
      </c>
      <c r="F16" s="88">
        <f>860</f>
        <v>860</v>
      </c>
    </row>
    <row r="17" spans="1:6">
      <c r="A17" s="91">
        <v>6</v>
      </c>
      <c r="B17" s="95" t="s">
        <v>469</v>
      </c>
      <c r="C17" s="92" t="s">
        <v>166</v>
      </c>
      <c r="D17" s="89" t="s">
        <v>61</v>
      </c>
      <c r="E17" s="88">
        <f>'Form Sk2'!E333</f>
        <v>0</v>
      </c>
      <c r="F17" s="88">
        <f>'Form Sk2'!F333</f>
        <v>0</v>
      </c>
    </row>
    <row r="18" spans="1:6">
      <c r="A18" s="91">
        <v>7</v>
      </c>
      <c r="B18" s="95" t="s">
        <v>470</v>
      </c>
      <c r="C18" s="92" t="s">
        <v>166</v>
      </c>
      <c r="D18" s="89" t="s">
        <v>61</v>
      </c>
      <c r="E18" s="88">
        <f>'Form Sk2'!E591</f>
        <v>0</v>
      </c>
      <c r="F18" s="88">
        <f>'Form Sk2'!F591</f>
        <v>0</v>
      </c>
    </row>
    <row r="19" spans="1:6">
      <c r="A19" s="673"/>
      <c r="B19" s="674"/>
      <c r="C19" s="674"/>
      <c r="D19" s="674"/>
      <c r="E19" s="674"/>
      <c r="F19" s="674"/>
    </row>
    <row r="20" spans="1:6">
      <c r="A20" s="91">
        <v>8</v>
      </c>
      <c r="B20" s="96" t="s">
        <v>1247</v>
      </c>
      <c r="C20" s="92" t="s">
        <v>166</v>
      </c>
      <c r="D20" s="89" t="s">
        <v>58</v>
      </c>
      <c r="E20" s="88">
        <f>'Form Sk2'!E351</f>
        <v>0</v>
      </c>
      <c r="F20" s="88">
        <f>'Form Sk2'!F351</f>
        <v>0</v>
      </c>
    </row>
    <row r="21" spans="1:6">
      <c r="A21" s="91">
        <v>9</v>
      </c>
      <c r="B21" s="96" t="s">
        <v>1248</v>
      </c>
      <c r="C21" s="92" t="s">
        <v>166</v>
      </c>
      <c r="D21" s="89" t="s">
        <v>61</v>
      </c>
      <c r="E21" s="88">
        <f>E18/(1-E20/100)</f>
        <v>0</v>
      </c>
      <c r="F21" s="88">
        <f>F18/(1-F20/100)</f>
        <v>0</v>
      </c>
    </row>
    <row r="22" spans="1:6" ht="16.5">
      <c r="A22" s="91">
        <v>10</v>
      </c>
      <c r="B22" s="96" t="s">
        <v>471</v>
      </c>
      <c r="C22" s="92" t="s">
        <v>166</v>
      </c>
      <c r="D22" s="89" t="s">
        <v>61</v>
      </c>
      <c r="E22" s="329">
        <f>IFERROR((E21*E8)/E8,0)</f>
        <v>0</v>
      </c>
      <c r="F22" s="329">
        <f>IFERROR((F21*F8)/F8,0)</f>
        <v>0</v>
      </c>
    </row>
    <row r="23" spans="1:6">
      <c r="A23" s="673"/>
      <c r="B23" s="674"/>
      <c r="C23" s="674"/>
      <c r="D23" s="674"/>
      <c r="E23" s="674"/>
      <c r="F23" s="674"/>
    </row>
    <row r="24" spans="1:6" ht="16.5">
      <c r="A24" s="91">
        <v>11</v>
      </c>
      <c r="B24" s="96" t="s">
        <v>472</v>
      </c>
      <c r="C24" s="92" t="s">
        <v>166</v>
      </c>
      <c r="D24" s="89" t="s">
        <v>58</v>
      </c>
      <c r="E24" s="330">
        <f>IFERROR((E6*100/$E$15),0)</f>
        <v>0</v>
      </c>
      <c r="F24" s="330">
        <f t="shared" ref="F24:F26" si="0">IFERROR((F6*100/$F$15),0)</f>
        <v>0</v>
      </c>
    </row>
    <row r="25" spans="1:6" ht="16.5">
      <c r="A25" s="91">
        <v>12</v>
      </c>
      <c r="B25" s="96" t="s">
        <v>473</v>
      </c>
      <c r="C25" s="92" t="s">
        <v>166</v>
      </c>
      <c r="D25" s="89" t="s">
        <v>58</v>
      </c>
      <c r="E25" s="330">
        <f>IFERROR((E7*100/$E$15),0)</f>
        <v>0</v>
      </c>
      <c r="F25" s="330">
        <f t="shared" si="0"/>
        <v>0</v>
      </c>
    </row>
    <row r="26" spans="1:6" ht="16.5">
      <c r="A26" s="91">
        <v>13</v>
      </c>
      <c r="B26" s="96" t="s">
        <v>474</v>
      </c>
      <c r="C26" s="92" t="s">
        <v>166</v>
      </c>
      <c r="D26" s="89" t="s">
        <v>58</v>
      </c>
      <c r="E26" s="330">
        <f>IFERROR((E8*100/$E$15),0)</f>
        <v>0</v>
      </c>
      <c r="F26" s="330">
        <f t="shared" si="0"/>
        <v>0</v>
      </c>
    </row>
    <row r="27" spans="1:6">
      <c r="A27" s="673"/>
      <c r="B27" s="674"/>
      <c r="C27" s="674"/>
      <c r="D27" s="674"/>
      <c r="E27" s="674"/>
      <c r="F27" s="674"/>
    </row>
    <row r="28" spans="1:6" ht="16.5">
      <c r="A28" s="91">
        <v>14</v>
      </c>
      <c r="B28" s="95" t="s">
        <v>475</v>
      </c>
      <c r="C28" s="92" t="s">
        <v>166</v>
      </c>
      <c r="D28" s="89" t="s">
        <v>61</v>
      </c>
      <c r="E28" s="329">
        <f>IFERROR(((E6*E16+E7*E17+E8*E18)/E15),0)</f>
        <v>0</v>
      </c>
      <c r="F28" s="329">
        <f>IFERROR(((F6*F16+F7*F17+F8*F18)/F15),0)</f>
        <v>0</v>
      </c>
    </row>
    <row r="29" spans="1:6" ht="16.5">
      <c r="A29" s="91">
        <v>15</v>
      </c>
      <c r="B29" s="95" t="s">
        <v>476</v>
      </c>
      <c r="C29" s="92" t="s">
        <v>166</v>
      </c>
      <c r="D29" s="89" t="s">
        <v>61</v>
      </c>
      <c r="E29" s="88"/>
      <c r="F29" s="329">
        <f>IFERROR(((E24*F16+E25*F17+E26*F18)/100),0)</f>
        <v>0</v>
      </c>
    </row>
    <row r="30" spans="1:6">
      <c r="A30" s="324">
        <v>16</v>
      </c>
      <c r="B30" s="325" t="s">
        <v>477</v>
      </c>
      <c r="C30" s="92" t="s">
        <v>166</v>
      </c>
      <c r="D30" s="322" t="s">
        <v>331</v>
      </c>
      <c r="E30" s="323"/>
      <c r="F30" s="331">
        <f>F15*(F28-F29)/10</f>
        <v>0</v>
      </c>
    </row>
    <row r="31" spans="1:6" ht="15">
      <c r="A31" s="326">
        <v>17</v>
      </c>
      <c r="B31" s="327" t="s">
        <v>478</v>
      </c>
      <c r="C31" s="328" t="s">
        <v>166</v>
      </c>
      <c r="D31" s="328" t="s">
        <v>331</v>
      </c>
      <c r="E31" s="327"/>
      <c r="F31" s="332">
        <f>IF(AND(F3="Yes"),F30,0)</f>
        <v>0</v>
      </c>
    </row>
    <row r="32" spans="1:6">
      <c r="A32" s="673"/>
      <c r="B32" s="674"/>
      <c r="C32" s="674"/>
      <c r="D32" s="674"/>
      <c r="E32" s="674"/>
      <c r="F32" s="674"/>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sheetData>
  <sheetProtection algorithmName="SHA-512" hashValue="T3XNjEPR0j0iTtz1xwn4ViAxK8aQdBFo5ExqEmcwJKfCvEURbvlfEo6jN65U4qWZgtxEfGcKd/W9DewKt86cJg==" saltValue="LPOx0jlynZFdzz4tR12E+g==" spinCount="100000" sheet="1" objects="1" scenarios="1"/>
  <mergeCells count="12">
    <mergeCell ref="A1:F1"/>
    <mergeCell ref="A2:B2"/>
    <mergeCell ref="C2:F2"/>
    <mergeCell ref="A3:B3"/>
    <mergeCell ref="C3:D3"/>
    <mergeCell ref="A32:F32"/>
    <mergeCell ref="A10:F10"/>
    <mergeCell ref="A12:F12"/>
    <mergeCell ref="A19:F19"/>
    <mergeCell ref="A23:F23"/>
    <mergeCell ref="A27:F27"/>
    <mergeCell ref="A14:F14"/>
  </mergeCells>
  <pageMargins left="0.7" right="0.7" top="0.75" bottom="0.75" header="0.3" footer="0.3"/>
  <pageSetup scale="7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opLeftCell="A20" zoomScaleNormal="100" workbookViewId="0">
      <selection activeCell="F37" sqref="F37"/>
    </sheetView>
  </sheetViews>
  <sheetFormatPr defaultColWidth="0" defaultRowHeight="14.25" zeroHeight="1"/>
  <cols>
    <col min="1" max="1" width="9.140625" style="16" customWidth="1"/>
    <col min="2" max="2" width="39.85546875" style="16" customWidth="1"/>
    <col min="3" max="3" width="12.42578125" style="16" bestFit="1" customWidth="1"/>
    <col min="4" max="4" width="27.140625" style="16" bestFit="1" customWidth="1"/>
    <col min="5" max="5" width="18.28515625" style="16" customWidth="1"/>
    <col min="6" max="6" width="22.5703125" style="16" customWidth="1"/>
    <col min="7" max="8" width="0" style="16" hidden="1" customWidth="1"/>
    <col min="9" max="16384" width="9.140625" style="16" hidden="1"/>
  </cols>
  <sheetData>
    <row r="1" spans="1:8" s="317" customFormat="1" ht="20.25">
      <c r="A1" s="675" t="s">
        <v>1255</v>
      </c>
      <c r="B1" s="675"/>
      <c r="C1" s="675"/>
      <c r="D1" s="675"/>
      <c r="E1" s="675"/>
      <c r="F1" s="675"/>
    </row>
    <row r="2" spans="1:8" s="99" customFormat="1" ht="18">
      <c r="A2" s="686" t="s">
        <v>2</v>
      </c>
      <c r="B2" s="687"/>
      <c r="C2" s="686" t="str">
        <f>'General Information'!D3 &amp;"  "&amp;""</f>
        <v xml:space="preserve">  </v>
      </c>
      <c r="D2" s="688"/>
      <c r="E2" s="688"/>
      <c r="F2" s="687"/>
      <c r="G2" s="98"/>
      <c r="H2" s="98"/>
    </row>
    <row r="3" spans="1:8" s="81" customFormat="1" ht="45">
      <c r="A3" s="362" t="s">
        <v>161</v>
      </c>
      <c r="B3" s="363" t="s">
        <v>162</v>
      </c>
      <c r="C3" s="363" t="s">
        <v>163</v>
      </c>
      <c r="D3" s="363" t="s">
        <v>16</v>
      </c>
      <c r="E3" s="364" t="str">
        <f>'Form Sk2'!E7</f>
        <v>Previous Year               (20__-20__)</v>
      </c>
      <c r="F3" s="364" t="str">
        <f>'Form Sk2'!F7</f>
        <v>Current/Assessment /Target Year            (2018-2019)</v>
      </c>
    </row>
    <row r="4" spans="1:8" ht="15">
      <c r="A4" s="689" t="s">
        <v>826</v>
      </c>
      <c r="B4" s="689"/>
      <c r="C4" s="689"/>
      <c r="D4" s="689"/>
      <c r="E4" s="689"/>
      <c r="F4" s="689"/>
    </row>
    <row r="5" spans="1:8">
      <c r="A5" s="89" t="s">
        <v>1046</v>
      </c>
      <c r="B5" s="96" t="s">
        <v>825</v>
      </c>
      <c r="C5" s="89" t="s">
        <v>166</v>
      </c>
      <c r="D5" s="89" t="s">
        <v>326</v>
      </c>
      <c r="E5" s="438">
        <f>'Form Sk2'!E592</f>
        <v>0</v>
      </c>
      <c r="F5" s="438">
        <f>'Form Sk2'!F592</f>
        <v>0</v>
      </c>
    </row>
    <row r="6" spans="1:8">
      <c r="A6" s="692"/>
      <c r="B6" s="692"/>
      <c r="C6" s="692"/>
      <c r="D6" s="692"/>
      <c r="E6" s="692"/>
      <c r="F6" s="692"/>
    </row>
    <row r="7" spans="1:8">
      <c r="A7" s="89" t="s">
        <v>1023</v>
      </c>
      <c r="B7" s="96" t="s">
        <v>26</v>
      </c>
      <c r="C7" s="89" t="s">
        <v>166</v>
      </c>
      <c r="D7" s="89" t="s">
        <v>827</v>
      </c>
      <c r="E7" s="438">
        <f>'NF-Product Mix'!E40</f>
        <v>0</v>
      </c>
      <c r="F7" s="438">
        <f>'NF-Product Mix'!F40</f>
        <v>0</v>
      </c>
    </row>
    <row r="8" spans="1:8">
      <c r="A8" s="692"/>
      <c r="B8" s="692"/>
      <c r="C8" s="692"/>
      <c r="D8" s="692"/>
      <c r="E8" s="692"/>
      <c r="F8" s="692"/>
    </row>
    <row r="9" spans="1:8" ht="28.5">
      <c r="A9" s="89" t="s">
        <v>1029</v>
      </c>
      <c r="B9" s="96" t="s">
        <v>1642</v>
      </c>
      <c r="C9" s="89" t="s">
        <v>166</v>
      </c>
      <c r="D9" s="89" t="s">
        <v>58</v>
      </c>
      <c r="E9" s="88"/>
      <c r="F9" s="439" t="e">
        <f>IF((((E7-F7)/E7)*100)&lt;0,((((E7-F7)/E7)*100)*-1),0)</f>
        <v>#DIV/0!</v>
      </c>
    </row>
    <row r="10" spans="1:8">
      <c r="A10" s="692"/>
      <c r="B10" s="692"/>
      <c r="C10" s="692"/>
      <c r="D10" s="692"/>
      <c r="E10" s="692"/>
      <c r="F10" s="692"/>
    </row>
    <row r="11" spans="1:8" ht="15">
      <c r="A11" s="690" t="s">
        <v>1073</v>
      </c>
      <c r="B11" s="691"/>
      <c r="C11" s="691"/>
      <c r="D11" s="691"/>
      <c r="E11" s="691"/>
      <c r="F11" s="691"/>
    </row>
    <row r="12" spans="1:8">
      <c r="A12" s="89" t="s">
        <v>309</v>
      </c>
      <c r="B12" s="96" t="s">
        <v>1232</v>
      </c>
      <c r="C12" s="89" t="s">
        <v>166</v>
      </c>
      <c r="D12" s="89" t="s">
        <v>312</v>
      </c>
      <c r="E12" s="438">
        <f>'Form Sk2'!E334</f>
        <v>0</v>
      </c>
      <c r="F12" s="438">
        <f>'Form Sk2'!F334</f>
        <v>0</v>
      </c>
    </row>
    <row r="13" spans="1:8" ht="42.75">
      <c r="A13" s="89" t="s">
        <v>333</v>
      </c>
      <c r="B13" s="96" t="s">
        <v>315</v>
      </c>
      <c r="C13" s="89" t="s">
        <v>166</v>
      </c>
      <c r="D13" s="89" t="s">
        <v>312</v>
      </c>
      <c r="E13" s="438">
        <f>'Form Sk2'!E324</f>
        <v>0</v>
      </c>
      <c r="F13" s="438">
        <f>'Form Sk2'!F324</f>
        <v>0</v>
      </c>
    </row>
    <row r="14" spans="1:8" ht="28.5">
      <c r="A14" s="89" t="s">
        <v>353</v>
      </c>
      <c r="B14" s="96" t="s">
        <v>1231</v>
      </c>
      <c r="C14" s="89" t="s">
        <v>166</v>
      </c>
      <c r="D14" s="89" t="s">
        <v>312</v>
      </c>
      <c r="E14" s="438">
        <f>'Form Sk2'!E384</f>
        <v>0</v>
      </c>
      <c r="F14" s="438">
        <f>'Form Sk2'!F384</f>
        <v>0</v>
      </c>
    </row>
    <row r="15" spans="1:8">
      <c r="A15" s="89" t="s">
        <v>355</v>
      </c>
      <c r="B15" s="96" t="s">
        <v>820</v>
      </c>
      <c r="C15" s="89" t="s">
        <v>166</v>
      </c>
      <c r="D15" s="89" t="s">
        <v>34</v>
      </c>
      <c r="E15" s="438">
        <f>'Form Sk2'!E419</f>
        <v>0</v>
      </c>
      <c r="F15" s="438">
        <f>'Form Sk2'!F419</f>
        <v>0</v>
      </c>
    </row>
    <row r="16" spans="1:8">
      <c r="A16" s="89" t="s">
        <v>357</v>
      </c>
      <c r="B16" s="96" t="s">
        <v>375</v>
      </c>
      <c r="C16" s="89" t="s">
        <v>166</v>
      </c>
      <c r="D16" s="89" t="s">
        <v>34</v>
      </c>
      <c r="E16" s="438">
        <f>'Form Sk2'!E527+'Form Sk2'!E528+'Form Sk2'!E530</f>
        <v>0</v>
      </c>
      <c r="F16" s="438">
        <f>'Form Sk2'!F527+'Form Sk2'!F528+'Form Sk2'!F530</f>
        <v>0</v>
      </c>
    </row>
    <row r="17" spans="1:6">
      <c r="A17" s="89" t="s">
        <v>359</v>
      </c>
      <c r="B17" s="96" t="s">
        <v>821</v>
      </c>
      <c r="C17" s="89" t="s">
        <v>166</v>
      </c>
      <c r="D17" s="89" t="s">
        <v>34</v>
      </c>
      <c r="E17" s="438">
        <f>'Form Sk2'!E580+'Form Sk2'!E582</f>
        <v>0</v>
      </c>
      <c r="F17" s="438">
        <f>'Form Sk2'!F580+'Form Sk2'!F582</f>
        <v>0</v>
      </c>
    </row>
    <row r="18" spans="1:6">
      <c r="A18" s="89" t="s">
        <v>360</v>
      </c>
      <c r="B18" s="96" t="s">
        <v>40</v>
      </c>
      <c r="C18" s="89" t="s">
        <v>166</v>
      </c>
      <c r="D18" s="89" t="s">
        <v>34</v>
      </c>
      <c r="E18" s="438">
        <f>E15+E16+E17</f>
        <v>0</v>
      </c>
      <c r="F18" s="438">
        <f>F15+F16+F17</f>
        <v>0</v>
      </c>
    </row>
    <row r="19" spans="1:6" ht="28.5">
      <c r="A19" s="89" t="s">
        <v>361</v>
      </c>
      <c r="B19" s="96" t="s">
        <v>823</v>
      </c>
      <c r="C19" s="89" t="s">
        <v>166</v>
      </c>
      <c r="D19" s="89" t="s">
        <v>34</v>
      </c>
      <c r="E19" s="438">
        <f>IF(AND('Form Sk2'!E357="Yes"),(E18+'Form Sk2'!E337+'Form Sk2'!E338+(('Form Sk2'!E361*860)/10)),(E18+'Form Sk2'!E337+'Form Sk2'!E338))</f>
        <v>0</v>
      </c>
      <c r="F19" s="438">
        <f>IF(AND('Form Sk2'!F357="Yes"),(F18+'Form Sk2'!F337+'Form Sk2'!F338+(('Form Sk2'!F361*860)/10)),(F18+'Form Sk2'!F337+'Form Sk2'!F338))</f>
        <v>0</v>
      </c>
    </row>
    <row r="20" spans="1:6" s="113" customFormat="1" ht="34.5" customHeight="1">
      <c r="A20" s="322" t="s">
        <v>1233</v>
      </c>
      <c r="B20" s="325" t="s">
        <v>1219</v>
      </c>
      <c r="C20" s="322" t="s">
        <v>166</v>
      </c>
      <c r="D20" s="322" t="s">
        <v>34</v>
      </c>
      <c r="E20" s="439">
        <f>'Intermediary Products Norm'!E38+'Intermediary Products Norm'!F38</f>
        <v>0</v>
      </c>
      <c r="F20" s="439">
        <f>IF(AND('Form Sk2'!F656="YES"),('Intermediary Products Norm'!G38+'Intermediary Products Norm'!H38),('Summary Sheet'!F9*'Summary Sheet'!F19/100))</f>
        <v>0</v>
      </c>
    </row>
    <row r="21" spans="1:6">
      <c r="A21" s="89" t="s">
        <v>1234</v>
      </c>
      <c r="B21" s="96" t="s">
        <v>822</v>
      </c>
      <c r="C21" s="89" t="s">
        <v>166</v>
      </c>
      <c r="D21" s="89" t="s">
        <v>824</v>
      </c>
      <c r="E21" s="438">
        <f>((E19+E20)*10^2)</f>
        <v>0</v>
      </c>
      <c r="F21" s="438">
        <f>IFERROR(((F19+F20)*10^2),0)</f>
        <v>0</v>
      </c>
    </row>
    <row r="22" spans="1:6">
      <c r="A22" s="692"/>
      <c r="B22" s="692"/>
      <c r="C22" s="692"/>
      <c r="D22" s="692"/>
      <c r="E22" s="692"/>
      <c r="F22" s="692"/>
    </row>
    <row r="23" spans="1:6" ht="15" customHeight="1">
      <c r="A23" s="689" t="s">
        <v>830</v>
      </c>
      <c r="B23" s="689"/>
      <c r="C23" s="689"/>
      <c r="D23" s="689"/>
      <c r="E23" s="689"/>
      <c r="F23" s="689"/>
    </row>
    <row r="24" spans="1:6">
      <c r="A24" s="89" t="s">
        <v>364</v>
      </c>
      <c r="B24" s="96" t="s">
        <v>831</v>
      </c>
      <c r="C24" s="89" t="s">
        <v>166</v>
      </c>
      <c r="D24" s="89" t="s">
        <v>34</v>
      </c>
      <c r="E24" s="683"/>
      <c r="F24" s="438">
        <f>'NF-Power Mix Norm'!F31</f>
        <v>0</v>
      </c>
    </row>
    <row r="25" spans="1:6">
      <c r="A25" s="89" t="s">
        <v>859</v>
      </c>
      <c r="B25" s="96" t="s">
        <v>832</v>
      </c>
      <c r="C25" s="89" t="s">
        <v>166</v>
      </c>
      <c r="D25" s="89" t="s">
        <v>34</v>
      </c>
      <c r="E25" s="684"/>
      <c r="F25" s="438">
        <f>'NF4-Others'!F27</f>
        <v>0</v>
      </c>
    </row>
    <row r="26" spans="1:6">
      <c r="A26" s="89" t="s">
        <v>1182</v>
      </c>
      <c r="B26" s="96" t="s">
        <v>833</v>
      </c>
      <c r="C26" s="89" t="s">
        <v>166</v>
      </c>
      <c r="D26" s="89" t="s">
        <v>34</v>
      </c>
      <c r="E26" s="684"/>
      <c r="F26" s="438">
        <f>'NF-Start-Stop'!E19</f>
        <v>0</v>
      </c>
    </row>
    <row r="27" spans="1:6" ht="28.5">
      <c r="A27" s="89" t="s">
        <v>1205</v>
      </c>
      <c r="B27" s="96" t="s">
        <v>1064</v>
      </c>
      <c r="C27" s="89" t="s">
        <v>166</v>
      </c>
      <c r="D27" s="89" t="s">
        <v>34</v>
      </c>
      <c r="E27" s="684"/>
      <c r="F27" s="438">
        <f>IFERROR((F19+F20-F24-F25-F26),0)</f>
        <v>0</v>
      </c>
    </row>
    <row r="28" spans="1:6">
      <c r="A28" s="89" t="s">
        <v>1235</v>
      </c>
      <c r="B28" s="96" t="s">
        <v>1236</v>
      </c>
      <c r="C28" s="89" t="s">
        <v>166</v>
      </c>
      <c r="D28" s="89" t="s">
        <v>824</v>
      </c>
      <c r="E28" s="684"/>
      <c r="F28" s="438">
        <f>IFERROR((F27*10^2),0)</f>
        <v>0</v>
      </c>
    </row>
    <row r="29" spans="1:6">
      <c r="A29" s="692"/>
      <c r="B29" s="692"/>
      <c r="C29" s="692"/>
      <c r="D29" s="692"/>
      <c r="E29" s="692"/>
      <c r="F29" s="692"/>
    </row>
    <row r="30" spans="1:6" ht="15" customHeight="1">
      <c r="A30" s="689" t="s">
        <v>299</v>
      </c>
      <c r="B30" s="689"/>
      <c r="C30" s="689"/>
      <c r="D30" s="689"/>
      <c r="E30" s="689"/>
      <c r="F30" s="689"/>
    </row>
    <row r="31" spans="1:6" ht="28.5">
      <c r="A31" s="89" t="s">
        <v>376</v>
      </c>
      <c r="B31" s="96" t="s">
        <v>828</v>
      </c>
      <c r="C31" s="89" t="s">
        <v>166</v>
      </c>
      <c r="D31" s="89" t="s">
        <v>834</v>
      </c>
      <c r="E31" s="438">
        <f>IFERROR((E21/E7),0)</f>
        <v>0</v>
      </c>
      <c r="F31" s="438">
        <f>IFERROR((F21/F7),0)</f>
        <v>0</v>
      </c>
    </row>
    <row r="32" spans="1:6">
      <c r="A32" s="89" t="s">
        <v>387</v>
      </c>
      <c r="B32" s="96" t="s">
        <v>829</v>
      </c>
      <c r="C32" s="89" t="s">
        <v>166</v>
      </c>
      <c r="D32" s="89" t="s">
        <v>835</v>
      </c>
      <c r="E32" s="88">
        <f>'Form Sk2'!E339</f>
        <v>0</v>
      </c>
      <c r="F32" s="88">
        <f>'Form Sk2'!E340</f>
        <v>0</v>
      </c>
    </row>
    <row r="33" spans="1:6">
      <c r="A33" s="89" t="s">
        <v>390</v>
      </c>
      <c r="B33" s="96" t="s">
        <v>1655</v>
      </c>
      <c r="C33" s="89" t="s">
        <v>166</v>
      </c>
      <c r="D33" s="89"/>
      <c r="E33" s="323">
        <f>E32-E31</f>
        <v>0</v>
      </c>
      <c r="F33" s="440"/>
    </row>
    <row r="34" spans="1:6" s="308" customFormat="1" ht="30">
      <c r="A34" s="89" t="s">
        <v>392</v>
      </c>
      <c r="B34" s="306" t="s">
        <v>1237</v>
      </c>
      <c r="C34" s="89" t="s">
        <v>166</v>
      </c>
      <c r="D34" s="307" t="s">
        <v>43</v>
      </c>
      <c r="E34" s="683"/>
      <c r="F34" s="310">
        <f>'NF4-Others'!F37/10^3</f>
        <v>0</v>
      </c>
    </row>
    <row r="35" spans="1:6" s="308" customFormat="1" ht="30">
      <c r="A35" s="89" t="s">
        <v>393</v>
      </c>
      <c r="B35" s="306" t="s">
        <v>1238</v>
      </c>
      <c r="C35" s="89" t="s">
        <v>166</v>
      </c>
      <c r="D35" s="307" t="s">
        <v>43</v>
      </c>
      <c r="E35" s="684"/>
      <c r="F35" s="310">
        <f>IFERROR((F34+(F27/10)),0)</f>
        <v>0</v>
      </c>
    </row>
    <row r="36" spans="1:6" s="308" customFormat="1" ht="30">
      <c r="A36" s="89" t="s">
        <v>397</v>
      </c>
      <c r="B36" s="306" t="s">
        <v>1238</v>
      </c>
      <c r="C36" s="89" t="s">
        <v>166</v>
      </c>
      <c r="D36" s="307" t="s">
        <v>824</v>
      </c>
      <c r="E36" s="684"/>
      <c r="F36" s="310">
        <f>IFERROR((F35*10^3),0)</f>
        <v>0</v>
      </c>
    </row>
    <row r="37" spans="1:6" s="308" customFormat="1" ht="47.25">
      <c r="A37" s="85" t="s">
        <v>399</v>
      </c>
      <c r="B37" s="309" t="s">
        <v>1239</v>
      </c>
      <c r="C37" s="85" t="s">
        <v>166</v>
      </c>
      <c r="D37" s="85" t="s">
        <v>834</v>
      </c>
      <c r="E37" s="685"/>
      <c r="F37" s="441" t="e">
        <f>'Baseline Normalization'!D15</f>
        <v>#DIV/0!</v>
      </c>
    </row>
    <row r="38" spans="1:6"/>
    <row r="39" spans="1:6" hidden="1"/>
    <row r="40" spans="1:6" hidden="1"/>
    <row r="41" spans="1:6" hidden="1"/>
    <row r="42" spans="1:6" hidden="1"/>
    <row r="43" spans="1:6" hidden="1"/>
  </sheetData>
  <sheetProtection algorithmName="SHA-512" hashValue="ok4gidTQs4aG3RuBnTMvJuAv/wT2xoD0HCkzutxdQ+Kbelw5QwjeJYB9GGLQIuzGrcF4EcVLNFk2D312P6nC5g==" saltValue="VO+OXWR3nbFYlO8Yy60AGw==" spinCount="100000" sheet="1" objects="1" scenarios="1"/>
  <mergeCells count="14">
    <mergeCell ref="E34:E37"/>
    <mergeCell ref="A1:F1"/>
    <mergeCell ref="A2:B2"/>
    <mergeCell ref="C2:F2"/>
    <mergeCell ref="A4:F4"/>
    <mergeCell ref="A23:F23"/>
    <mergeCell ref="A30:F30"/>
    <mergeCell ref="A11:F11"/>
    <mergeCell ref="A6:F6"/>
    <mergeCell ref="A8:F8"/>
    <mergeCell ref="A22:F22"/>
    <mergeCell ref="A29:F29"/>
    <mergeCell ref="E24:E28"/>
    <mergeCell ref="A10:F10"/>
  </mergeCells>
  <pageMargins left="0.7" right="0.7" top="0.75" bottom="0.75" header="0.3" footer="0.3"/>
  <pageSetup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opLeftCell="A23" zoomScale="80" zoomScaleNormal="80" workbookViewId="0">
      <selection activeCell="F37" sqref="F37"/>
    </sheetView>
  </sheetViews>
  <sheetFormatPr defaultColWidth="0" defaultRowHeight="14.25" zeroHeight="1"/>
  <cols>
    <col min="1" max="1" width="9.140625" style="282" customWidth="1"/>
    <col min="2" max="2" width="40.7109375" style="282" customWidth="1"/>
    <col min="3" max="3" width="28.85546875" style="283" customWidth="1"/>
    <col min="4" max="4" width="17" style="283" customWidth="1"/>
    <col min="5" max="5" width="11.5703125" style="282" customWidth="1"/>
    <col min="6" max="6" width="13.7109375" style="282" customWidth="1"/>
    <col min="7" max="7" width="0" style="289" hidden="1" customWidth="1"/>
    <col min="8" max="16384" width="9.140625" style="289" hidden="1"/>
  </cols>
  <sheetData>
    <row r="1" spans="1:7" ht="18">
      <c r="A1" s="694" t="s">
        <v>910</v>
      </c>
      <c r="B1" s="695"/>
      <c r="C1" s="695"/>
      <c r="D1" s="695"/>
      <c r="E1" s="695"/>
      <c r="F1" s="696"/>
    </row>
    <row r="2" spans="1:7" s="290" customFormat="1" ht="18">
      <c r="A2" s="697" t="s">
        <v>2</v>
      </c>
      <c r="B2" s="698"/>
      <c r="C2" s="702" t="str">
        <f>'General Information'!D3 &amp;"  "&amp;""</f>
        <v xml:space="preserve">  </v>
      </c>
      <c r="D2" s="703"/>
      <c r="E2" s="703"/>
      <c r="F2" s="703"/>
      <c r="G2" s="58"/>
    </row>
    <row r="3" spans="1:7" s="290" customFormat="1" ht="18">
      <c r="A3" s="699" t="s">
        <v>453</v>
      </c>
      <c r="B3" s="700"/>
      <c r="C3" s="163" t="s">
        <v>338</v>
      </c>
      <c r="D3" s="345"/>
      <c r="E3" s="269"/>
      <c r="F3" s="285" t="str">
        <f>'Form Sk2'!F654</f>
        <v>Yes</v>
      </c>
    </row>
    <row r="4" spans="1:7" s="291" customFormat="1" ht="51">
      <c r="A4" s="268" t="s">
        <v>454</v>
      </c>
      <c r="B4" s="292" t="s">
        <v>911</v>
      </c>
      <c r="C4" s="268" t="s">
        <v>912</v>
      </c>
      <c r="D4" s="268" t="s">
        <v>16</v>
      </c>
      <c r="E4" s="268" t="str">
        <f>'Form Sk2'!E7</f>
        <v>Previous Year               (20__-20__)</v>
      </c>
      <c r="F4" s="293" t="str">
        <f>'Form Sk2'!F7</f>
        <v>Current/Assessment /Target Year            (2018-2019)</v>
      </c>
    </row>
    <row r="5" spans="1:7" s="304" customFormat="1">
      <c r="A5" s="270">
        <v>1</v>
      </c>
      <c r="B5" s="271" t="s">
        <v>424</v>
      </c>
      <c r="C5" s="270"/>
      <c r="D5" s="270" t="s">
        <v>913</v>
      </c>
      <c r="E5" s="272">
        <f>'Form Sk2'!E592</f>
        <v>0</v>
      </c>
      <c r="F5" s="272">
        <f>'Form Sk2'!F592</f>
        <v>0</v>
      </c>
    </row>
    <row r="6" spans="1:7" s="304" customFormat="1">
      <c r="A6" s="270">
        <v>2</v>
      </c>
      <c r="B6" s="271" t="s">
        <v>914</v>
      </c>
      <c r="C6" s="270"/>
      <c r="D6" s="270" t="s">
        <v>352</v>
      </c>
      <c r="E6" s="272">
        <f>'Form Sk2'!E411</f>
        <v>0</v>
      </c>
      <c r="F6" s="272">
        <f>'Form Sk2'!F411</f>
        <v>0</v>
      </c>
    </row>
    <row r="7" spans="1:7" s="304" customFormat="1">
      <c r="A7" s="270">
        <v>3</v>
      </c>
      <c r="B7" s="271" t="s">
        <v>915</v>
      </c>
      <c r="C7" s="270"/>
      <c r="D7" s="270" t="s">
        <v>352</v>
      </c>
      <c r="E7" s="272">
        <f>'Form Sk2'!E411</f>
        <v>0</v>
      </c>
      <c r="F7" s="272">
        <f>'Form Sk2'!F411</f>
        <v>0</v>
      </c>
    </row>
    <row r="8" spans="1:7" s="304" customFormat="1" ht="28.5">
      <c r="A8" s="270">
        <v>4</v>
      </c>
      <c r="B8" s="271" t="s">
        <v>916</v>
      </c>
      <c r="C8" s="270"/>
      <c r="D8" s="270" t="s">
        <v>352</v>
      </c>
      <c r="E8" s="272">
        <f>'Form Sk2'!E515</f>
        <v>0</v>
      </c>
      <c r="F8" s="272">
        <f>'Form Sk2'!F515</f>
        <v>0</v>
      </c>
    </row>
    <row r="9" spans="1:7" s="304" customFormat="1">
      <c r="A9" s="270">
        <v>5</v>
      </c>
      <c r="B9" s="271" t="s">
        <v>471</v>
      </c>
      <c r="C9" s="270"/>
      <c r="D9" s="270" t="s">
        <v>913</v>
      </c>
      <c r="E9" s="272">
        <f>'NF-Power Mix Norm'!E22</f>
        <v>0</v>
      </c>
      <c r="F9" s="272">
        <f>'NF-Power Mix Norm'!F22</f>
        <v>0</v>
      </c>
    </row>
    <row r="10" spans="1:7" s="305" customFormat="1">
      <c r="A10" s="704"/>
      <c r="B10" s="705"/>
      <c r="C10" s="705"/>
      <c r="D10" s="705"/>
      <c r="E10" s="705"/>
      <c r="F10" s="706"/>
    </row>
    <row r="11" spans="1:7" ht="57">
      <c r="A11" s="270">
        <v>6</v>
      </c>
      <c r="B11" s="271" t="s">
        <v>318</v>
      </c>
      <c r="C11" s="270"/>
      <c r="D11" s="270" t="s">
        <v>775</v>
      </c>
      <c r="E11" s="272"/>
      <c r="F11" s="286">
        <f>'Form Sk2'!F329</f>
        <v>0</v>
      </c>
    </row>
    <row r="12" spans="1:7" ht="28.5">
      <c r="A12" s="270">
        <v>7</v>
      </c>
      <c r="B12" s="271" t="s">
        <v>320</v>
      </c>
      <c r="C12" s="270"/>
      <c r="D12" s="270" t="s">
        <v>775</v>
      </c>
      <c r="E12" s="272"/>
      <c r="F12" s="286">
        <f>'Form Sk2'!F330</f>
        <v>0</v>
      </c>
    </row>
    <row r="13" spans="1:7" ht="28.5">
      <c r="A13" s="270">
        <v>8</v>
      </c>
      <c r="B13" s="271" t="s">
        <v>917</v>
      </c>
      <c r="C13" s="270"/>
      <c r="D13" s="275" t="s">
        <v>835</v>
      </c>
      <c r="E13" s="272">
        <f>'Summary Sheet'!E31</f>
        <v>0</v>
      </c>
      <c r="F13" s="272">
        <f>IFERROR(('Summary Sheet'!F28/'Summary Sheet'!F7), 0)</f>
        <v>0</v>
      </c>
    </row>
    <row r="14" spans="1:7" ht="28.5">
      <c r="A14" s="270">
        <v>9</v>
      </c>
      <c r="B14" s="271" t="s">
        <v>1244</v>
      </c>
      <c r="C14" s="270"/>
      <c r="D14" s="275" t="s">
        <v>835</v>
      </c>
      <c r="E14" s="272">
        <f>'Form Sk2'!E341</f>
        <v>0</v>
      </c>
      <c r="F14" s="286"/>
    </row>
    <row r="15" spans="1:7" ht="37.5" customHeight="1">
      <c r="A15" s="270">
        <v>10</v>
      </c>
      <c r="B15" s="271" t="s">
        <v>1215</v>
      </c>
      <c r="C15" s="270"/>
      <c r="D15" s="270" t="s">
        <v>783</v>
      </c>
      <c r="E15" s="272">
        <f>'Form Sk2'!E342</f>
        <v>0</v>
      </c>
      <c r="F15" s="286"/>
    </row>
    <row r="16" spans="1:7">
      <c r="A16" s="707"/>
      <c r="B16" s="708"/>
      <c r="C16" s="708"/>
      <c r="D16" s="708"/>
      <c r="E16" s="708"/>
      <c r="F16" s="708"/>
    </row>
    <row r="17" spans="1:6" ht="42.75">
      <c r="A17" s="273">
        <v>11</v>
      </c>
      <c r="B17" s="311" t="s">
        <v>918</v>
      </c>
      <c r="C17" s="270"/>
      <c r="D17" s="275" t="s">
        <v>331</v>
      </c>
      <c r="E17" s="276"/>
      <c r="F17" s="287">
        <f>('Form Sk2'!F625*F5/10)+'Form Sk2'!F626</f>
        <v>0</v>
      </c>
    </row>
    <row r="18" spans="1:6" ht="28.5">
      <c r="A18" s="273">
        <v>12</v>
      </c>
      <c r="B18" s="312" t="s">
        <v>919</v>
      </c>
      <c r="C18" s="270"/>
      <c r="D18" s="275" t="s">
        <v>331</v>
      </c>
      <c r="E18" s="276"/>
      <c r="F18" s="277">
        <f>'Form Sk2'!F629*F6/10^3</f>
        <v>0</v>
      </c>
    </row>
    <row r="19" spans="1:6" ht="42.75">
      <c r="A19" s="273">
        <v>13</v>
      </c>
      <c r="B19" s="312" t="s">
        <v>920</v>
      </c>
      <c r="C19" s="270"/>
      <c r="D19" s="275" t="s">
        <v>331</v>
      </c>
      <c r="E19" s="276"/>
      <c r="F19" s="277">
        <f>'Form Sk2'!F630*F7/10^3</f>
        <v>0</v>
      </c>
    </row>
    <row r="20" spans="1:6" ht="42.75">
      <c r="A20" s="273">
        <v>14</v>
      </c>
      <c r="B20" s="311" t="s">
        <v>921</v>
      </c>
      <c r="C20" s="270"/>
      <c r="D20" s="275" t="s">
        <v>331</v>
      </c>
      <c r="E20" s="276"/>
      <c r="F20" s="277">
        <f>'Form Sk2'!F631*F8/10^3</f>
        <v>0</v>
      </c>
    </row>
    <row r="21" spans="1:6" ht="42.75">
      <c r="A21" s="273">
        <v>15</v>
      </c>
      <c r="B21" s="311" t="s">
        <v>922</v>
      </c>
      <c r="C21" s="270"/>
      <c r="D21" s="279" t="s">
        <v>331</v>
      </c>
      <c r="E21" s="280"/>
      <c r="F21" s="288">
        <f>('Form Sk2'!F634*F5/10)+'Form Sk2'!F635</f>
        <v>0</v>
      </c>
    </row>
    <row r="22" spans="1:6" ht="57">
      <c r="A22" s="273">
        <v>16</v>
      </c>
      <c r="B22" s="311" t="s">
        <v>923</v>
      </c>
      <c r="C22" s="270"/>
      <c r="D22" s="280" t="s">
        <v>331</v>
      </c>
      <c r="E22" s="280"/>
      <c r="F22" s="288">
        <f>('Form Sk2'!F638*F5/10)+'Form Sk2'!F639</f>
        <v>0</v>
      </c>
    </row>
    <row r="23" spans="1:6" ht="42.75">
      <c r="A23" s="273">
        <v>17</v>
      </c>
      <c r="B23" s="312" t="s">
        <v>924</v>
      </c>
      <c r="C23" s="270"/>
      <c r="D23" s="275" t="s">
        <v>331</v>
      </c>
      <c r="E23" s="276"/>
      <c r="F23" s="287">
        <f>('Form Sk2'!F646*F5/10)+'Form Sk2'!F647</f>
        <v>0</v>
      </c>
    </row>
    <row r="24" spans="1:6">
      <c r="A24" s="273">
        <v>18</v>
      </c>
      <c r="B24" s="278" t="s">
        <v>925</v>
      </c>
      <c r="C24" s="281"/>
      <c r="D24" s="275" t="s">
        <v>331</v>
      </c>
      <c r="E24" s="277">
        <f>('Form Sk2'!E372*'Form Sk2'!E373*'Form Sk2'!E376/1000)+('Form Sk2'!E378*'Form Sk2'!E379*3024/1000)</f>
        <v>0</v>
      </c>
      <c r="F24" s="277">
        <f>('Form Sk2'!F372*'Form Sk2'!F373*'Form Sk2'!F376/1000)+('Form Sk2'!F378*'Form Sk2'!F379*3024/1000)</f>
        <v>0</v>
      </c>
    </row>
    <row r="25" spans="1:6" ht="28.5">
      <c r="A25" s="273">
        <v>19</v>
      </c>
      <c r="B25" s="278" t="s">
        <v>926</v>
      </c>
      <c r="C25" s="275"/>
      <c r="D25" s="275" t="s">
        <v>331</v>
      </c>
      <c r="E25" s="276"/>
      <c r="F25" s="287">
        <f>E24-F24</f>
        <v>0</v>
      </c>
    </row>
    <row r="26" spans="1:6" ht="42.75">
      <c r="A26" s="273">
        <v>20</v>
      </c>
      <c r="B26" s="278" t="s">
        <v>927</v>
      </c>
      <c r="C26" s="270"/>
      <c r="D26" s="275" t="s">
        <v>331</v>
      </c>
      <c r="E26" s="276"/>
      <c r="F26" s="287">
        <f>'Form Sk2'!F643*F9/10</f>
        <v>0</v>
      </c>
    </row>
    <row r="27" spans="1:6" ht="15">
      <c r="A27" s="346">
        <v>21</v>
      </c>
      <c r="B27" s="294" t="s">
        <v>928</v>
      </c>
      <c r="C27" s="346"/>
      <c r="D27" s="346" t="s">
        <v>929</v>
      </c>
      <c r="E27" s="295"/>
      <c r="F27" s="296">
        <f>IF(AND(F3="Yes"),F17+F18+F19+F20+F21+F22+F23+F25-F26,0)</f>
        <v>0</v>
      </c>
    </row>
    <row r="28" spans="1:6"/>
    <row r="29" spans="1:6" ht="15">
      <c r="A29" s="701" t="s">
        <v>930</v>
      </c>
      <c r="B29" s="701"/>
      <c r="C29" s="701"/>
      <c r="D29" s="701"/>
      <c r="E29" s="701"/>
      <c r="F29" s="701"/>
    </row>
    <row r="30" spans="1:6" ht="28.5">
      <c r="A30" s="275">
        <v>22</v>
      </c>
      <c r="B30" s="278" t="s">
        <v>931</v>
      </c>
      <c r="C30" s="284"/>
      <c r="D30" s="275" t="s">
        <v>835</v>
      </c>
      <c r="E30" s="277">
        <f>E14</f>
        <v>0</v>
      </c>
      <c r="F30" s="287"/>
    </row>
    <row r="31" spans="1:6" ht="28.5">
      <c r="A31" s="275">
        <v>23</v>
      </c>
      <c r="B31" s="278" t="s">
        <v>931</v>
      </c>
      <c r="C31" s="284"/>
      <c r="D31" s="275" t="s">
        <v>824</v>
      </c>
      <c r="E31" s="277">
        <f>IFERROR((E30*E15), 0)</f>
        <v>0</v>
      </c>
      <c r="F31" s="287"/>
    </row>
    <row r="32" spans="1:6">
      <c r="A32" s="275">
        <v>24</v>
      </c>
      <c r="B32" s="278" t="s">
        <v>932</v>
      </c>
      <c r="C32" s="284"/>
      <c r="D32" s="275" t="s">
        <v>835</v>
      </c>
      <c r="E32" s="277"/>
      <c r="F32" s="287">
        <f>IFERROR((E13-F13), 0)</f>
        <v>0</v>
      </c>
    </row>
    <row r="33" spans="1:6">
      <c r="A33" s="275">
        <v>25</v>
      </c>
      <c r="B33" s="278" t="s">
        <v>932</v>
      </c>
      <c r="C33" s="284"/>
      <c r="D33" s="275" t="s">
        <v>824</v>
      </c>
      <c r="E33" s="277"/>
      <c r="F33" s="287">
        <f>IFERROR((F32*E15), 0)</f>
        <v>0</v>
      </c>
    </row>
    <row r="34" spans="1:6" ht="28.5">
      <c r="A34" s="275">
        <v>26</v>
      </c>
      <c r="B34" s="278" t="s">
        <v>933</v>
      </c>
      <c r="C34" s="284"/>
      <c r="D34" s="275" t="s">
        <v>835</v>
      </c>
      <c r="E34" s="277"/>
      <c r="F34" s="287">
        <f>IFERROR((F32-E30), 0)</f>
        <v>0</v>
      </c>
    </row>
    <row r="35" spans="1:6" ht="28.5">
      <c r="A35" s="275">
        <v>27</v>
      </c>
      <c r="B35" s="278" t="s">
        <v>933</v>
      </c>
      <c r="C35" s="284"/>
      <c r="D35" s="275" t="s">
        <v>824</v>
      </c>
      <c r="E35" s="277"/>
      <c r="F35" s="287">
        <f>IFERROR((F33-E31), 0)</f>
        <v>0</v>
      </c>
    </row>
    <row r="36" spans="1:6" ht="28.5">
      <c r="A36" s="275">
        <v>28</v>
      </c>
      <c r="B36" s="274" t="s">
        <v>934</v>
      </c>
      <c r="C36" s="284"/>
      <c r="D36" s="275" t="s">
        <v>824</v>
      </c>
      <c r="E36" s="277"/>
      <c r="F36" s="287">
        <f>IF(F9=0,(F11+F12)*1000*2717/10^7,(F11+F12)*1000*F9/10^7)</f>
        <v>0</v>
      </c>
    </row>
    <row r="37" spans="1:6" s="58" customFormat="1" ht="45">
      <c r="A37" s="275">
        <v>29</v>
      </c>
      <c r="B37" s="297" t="s">
        <v>935</v>
      </c>
      <c r="C37" s="298"/>
      <c r="D37" s="299" t="s">
        <v>824</v>
      </c>
      <c r="E37" s="300"/>
      <c r="F37" s="301">
        <f>IF(F34&lt;=0,0,IF(F36&gt;F35,F35,F36))</f>
        <v>0</v>
      </c>
    </row>
    <row r="38" spans="1:6">
      <c r="A38" s="693"/>
      <c r="B38" s="693"/>
      <c r="C38" s="693"/>
      <c r="D38" s="693"/>
      <c r="E38" s="693"/>
      <c r="F38" s="693"/>
    </row>
    <row r="39" spans="1:6" hidden="1"/>
    <row r="40" spans="1:6" hidden="1"/>
    <row r="41" spans="1:6" hidden="1"/>
    <row r="42" spans="1:6" hidden="1"/>
    <row r="43" spans="1:6" hidden="1"/>
    <row r="44" spans="1:6" hidden="1"/>
    <row r="45" spans="1:6" hidden="1"/>
    <row r="46" spans="1:6" hidden="1"/>
    <row r="47" spans="1:6" hidden="1"/>
    <row r="48" spans="1:6"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sheetData>
  <sheetProtection algorithmName="SHA-512" hashValue="loc2RlvcjvJKB4fFtPfccSVSLXStGIqhIhfnkNtgB61yXGqnf7gPWKZBd1Fokf2T2RqYR0kfn8Ns82d5YS/06w==" saltValue="ojiICeo0tb0DwWYT92fAsQ==" spinCount="100000" sheet="1" objects="1" scenarios="1"/>
  <mergeCells count="8">
    <mergeCell ref="A38:F38"/>
    <mergeCell ref="A1:F1"/>
    <mergeCell ref="A2:B2"/>
    <mergeCell ref="A3:B3"/>
    <mergeCell ref="A29:F29"/>
    <mergeCell ref="C2:F2"/>
    <mergeCell ref="A10:F10"/>
    <mergeCell ref="A16:F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selection activeCell="C2" sqref="C2:D2"/>
    </sheetView>
  </sheetViews>
  <sheetFormatPr defaultColWidth="0" defaultRowHeight="14.25" zeroHeight="1"/>
  <cols>
    <col min="1" max="1" width="9.140625" style="282" customWidth="1"/>
    <col min="2" max="2" width="40.7109375" style="282" customWidth="1"/>
    <col min="3" max="3" width="17" style="283" customWidth="1"/>
    <col min="4" max="4" width="11.5703125" style="282" customWidth="1"/>
    <col min="5" max="7" width="0" style="289" hidden="1" customWidth="1"/>
    <col min="8" max="16384" width="9.140625" style="289" hidden="1"/>
  </cols>
  <sheetData>
    <row r="1" spans="1:5" ht="18">
      <c r="A1" s="694" t="s">
        <v>1646</v>
      </c>
      <c r="B1" s="695"/>
      <c r="C1" s="695"/>
      <c r="D1" s="695"/>
    </row>
    <row r="2" spans="1:5" s="290" customFormat="1" ht="18">
      <c r="A2" s="697" t="s">
        <v>2</v>
      </c>
      <c r="B2" s="698"/>
      <c r="C2" s="703" t="str">
        <f>'General Information'!D3 &amp;"  "&amp;""</f>
        <v xml:space="preserve">  </v>
      </c>
      <c r="D2" s="703"/>
      <c r="E2" s="58"/>
    </row>
    <row r="3" spans="1:5" s="290" customFormat="1" ht="18">
      <c r="A3" s="699" t="s">
        <v>453</v>
      </c>
      <c r="B3" s="700"/>
      <c r="C3" s="460"/>
      <c r="D3" s="269" t="str">
        <f>'Form Sk2'!F657</f>
        <v>Yes</v>
      </c>
    </row>
    <row r="4" spans="1:5" s="291" customFormat="1" ht="25.5">
      <c r="A4" s="268" t="s">
        <v>454</v>
      </c>
      <c r="B4" s="292" t="s">
        <v>911</v>
      </c>
      <c r="C4" s="268" t="s">
        <v>16</v>
      </c>
      <c r="D4" s="268" t="s">
        <v>1648</v>
      </c>
    </row>
    <row r="5" spans="1:5" s="304" customFormat="1" ht="42.75">
      <c r="A5" s="270">
        <v>1</v>
      </c>
      <c r="B5" s="271" t="s">
        <v>1650</v>
      </c>
      <c r="C5" s="270" t="s">
        <v>1647</v>
      </c>
      <c r="D5" s="272">
        <f>'Form Sk2'!E339</f>
        <v>0</v>
      </c>
    </row>
    <row r="6" spans="1:5" s="304" customFormat="1" ht="28.5">
      <c r="A6" s="270"/>
      <c r="B6" s="271" t="s">
        <v>1651</v>
      </c>
      <c r="C6" s="270"/>
      <c r="D6" s="272">
        <f>'Form Sk2'!E340</f>
        <v>0</v>
      </c>
    </row>
    <row r="7" spans="1:5" s="304" customFormat="1">
      <c r="A7" s="270">
        <v>2</v>
      </c>
      <c r="B7" s="271" t="s">
        <v>1649</v>
      </c>
      <c r="C7" s="270" t="s">
        <v>58</v>
      </c>
      <c r="D7" s="272" t="e">
        <f>(D5-D6)/D5*100</f>
        <v>#DIV/0!</v>
      </c>
    </row>
    <row r="8" spans="1:5" s="304" customFormat="1">
      <c r="A8" s="270"/>
      <c r="B8" s="271"/>
      <c r="C8" s="270"/>
      <c r="D8" s="272" t="e">
        <f>(('Summary Sheet'!F36/'Summary Sheet'!F7)+(('Summary Sheet'!F36/'Summary Sheet'!F7)/100*((D5-D10)/D10*100)))</f>
        <v>#DIV/0!</v>
      </c>
    </row>
    <row r="9" spans="1:5">
      <c r="A9" s="707"/>
      <c r="B9" s="708"/>
      <c r="C9" s="708"/>
      <c r="D9" s="708"/>
    </row>
    <row r="10" spans="1:5" s="304" customFormat="1" ht="42.75">
      <c r="A10" s="270">
        <v>3</v>
      </c>
      <c r="B10" s="271" t="s">
        <v>1652</v>
      </c>
      <c r="C10" s="270" t="s">
        <v>1647</v>
      </c>
      <c r="D10" s="272">
        <f>'Summary Sheet'!E31</f>
        <v>0</v>
      </c>
    </row>
    <row r="11" spans="1:5" s="304" customFormat="1" ht="42.75">
      <c r="A11" s="270">
        <v>4</v>
      </c>
      <c r="B11" s="271" t="s">
        <v>1653</v>
      </c>
      <c r="C11" s="270" t="s">
        <v>1647</v>
      </c>
      <c r="D11" s="272" t="e">
        <f>D10*(100-D7)/100</f>
        <v>#DIV/0!</v>
      </c>
    </row>
    <row r="12" spans="1:5" s="304" customFormat="1" ht="42.75">
      <c r="A12" s="270">
        <v>5</v>
      </c>
      <c r="B12" s="271"/>
      <c r="C12" s="270" t="s">
        <v>1647</v>
      </c>
      <c r="D12" s="272" t="e">
        <f>'Summary Sheet'!F36/'Summary Sheet'!F7</f>
        <v>#DIV/0!</v>
      </c>
    </row>
    <row r="13" spans="1:5" s="304" customFormat="1">
      <c r="A13" s="270"/>
      <c r="B13" s="271"/>
      <c r="C13" s="270" t="s">
        <v>58</v>
      </c>
      <c r="D13" s="272" t="e">
        <f>(D10-D12)/D10*100</f>
        <v>#DIV/0!</v>
      </c>
    </row>
    <row r="14" spans="1:5">
      <c r="A14" s="707"/>
      <c r="B14" s="708"/>
      <c r="C14" s="708"/>
      <c r="D14" s="708"/>
    </row>
    <row r="15" spans="1:5" ht="42.75">
      <c r="A15" s="273">
        <v>8</v>
      </c>
      <c r="B15" s="297" t="s">
        <v>1654</v>
      </c>
      <c r="C15" s="273" t="s">
        <v>1647</v>
      </c>
      <c r="D15" s="461" t="e">
        <f>IF(AND(D3="Yes"),(D8+(D6-D8)-(D11-D12)),('Summary Sheet'!F36/'Summary Sheet'!F7))</f>
        <v>#DIV/0!</v>
      </c>
    </row>
    <row r="16" spans="1:5" s="58" customFormat="1" ht="15" hidden="1">
      <c r="A16" s="458"/>
      <c r="B16" s="297"/>
      <c r="C16" s="299"/>
      <c r="D16" s="300"/>
    </row>
    <row r="17" spans="1:4" hidden="1">
      <c r="A17" s="693"/>
      <c r="B17" s="693"/>
      <c r="C17" s="693"/>
      <c r="D17" s="693"/>
    </row>
    <row r="18" spans="1:4" hidden="1"/>
    <row r="19" spans="1:4" hidden="1"/>
    <row r="20" spans="1:4" hidden="1"/>
    <row r="21" spans="1:4" hidden="1"/>
    <row r="22" spans="1:4" hidden="1"/>
    <row r="23" spans="1:4" hidden="1"/>
    <row r="24" spans="1:4" hidden="1"/>
    <row r="25" spans="1:4" hidden="1"/>
    <row r="26" spans="1:4" hidden="1"/>
    <row r="27" spans="1:4" hidden="1"/>
    <row r="28" spans="1:4" hidden="1"/>
    <row r="29" spans="1:4" hidden="1"/>
    <row r="30" spans="1:4" hidden="1"/>
    <row r="31" spans="1:4" hidden="1"/>
    <row r="32" spans="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SVml770DSi/8+tjPV//w5K4Z+w1wA2C3Ox81TuLgdVLzgZH6EzPSDMZlAh+UOTjTNQbU2KJkGjW/qGV7+zfHiw==" saltValue="qAYxd4OA86FIFGfDPKGOtg==" spinCount="100000" sheet="1" objects="1" scenarios="1"/>
  <mergeCells count="7">
    <mergeCell ref="A17:D17"/>
    <mergeCell ref="A1:D1"/>
    <mergeCell ref="A2:B2"/>
    <mergeCell ref="A3:B3"/>
    <mergeCell ref="A14:D14"/>
    <mergeCell ref="A9:D9"/>
    <mergeCell ref="C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1"/>
  <sheetViews>
    <sheetView zoomScale="60" zoomScaleNormal="60" workbookViewId="0">
      <selection activeCell="C5" sqref="C5:K5"/>
    </sheetView>
  </sheetViews>
  <sheetFormatPr defaultColWidth="0" defaultRowHeight="15" zeroHeight="1"/>
  <cols>
    <col min="1" max="1" width="9.140625" style="358" customWidth="1"/>
    <col min="2" max="2" width="33.42578125" style="358" customWidth="1"/>
    <col min="3" max="3" width="19.5703125" style="358" bestFit="1" customWidth="1"/>
    <col min="4" max="4" width="21.85546875" style="358" customWidth="1"/>
    <col min="5" max="5" width="13.42578125" style="358" bestFit="1" customWidth="1"/>
    <col min="6" max="6" width="17.7109375" style="358" customWidth="1"/>
    <col min="7" max="7" width="15.140625" style="358" customWidth="1"/>
    <col min="8" max="8" width="16.85546875" style="358" customWidth="1"/>
    <col min="9" max="9" width="16.5703125" style="358" bestFit="1" customWidth="1"/>
    <col min="10" max="10" width="17.5703125" style="358" customWidth="1"/>
    <col min="11" max="11" width="17.85546875" style="358" customWidth="1"/>
    <col min="12" max="16" width="0" style="358" hidden="1" customWidth="1"/>
    <col min="17" max="16384" width="9.140625" style="358" hidden="1"/>
  </cols>
  <sheetData>
    <row r="1" spans="1:11" s="72" customFormat="1" ht="26.25">
      <c r="A1" s="709" t="s">
        <v>1041</v>
      </c>
      <c r="B1" s="710"/>
      <c r="C1" s="710"/>
      <c r="D1" s="710"/>
      <c r="E1" s="710"/>
      <c r="F1" s="710"/>
      <c r="G1" s="710"/>
      <c r="H1" s="710"/>
      <c r="I1" s="710"/>
      <c r="J1" s="710"/>
      <c r="K1" s="710"/>
    </row>
    <row r="2" spans="1:11" s="72" customFormat="1" ht="23.25">
      <c r="A2" s="711"/>
      <c r="B2" s="711"/>
      <c r="C2" s="711"/>
      <c r="D2" s="711"/>
      <c r="E2" s="711"/>
      <c r="F2" s="711"/>
      <c r="G2" s="711"/>
      <c r="H2" s="711"/>
      <c r="I2" s="711"/>
      <c r="J2" s="711"/>
      <c r="K2" s="711"/>
    </row>
    <row r="3" spans="1:11" s="72" customFormat="1" ht="20.25" customHeight="1">
      <c r="A3" s="642" t="s">
        <v>2</v>
      </c>
      <c r="B3" s="642"/>
      <c r="C3" s="642" t="str">
        <f>'General Information'!D3 &amp;"  "&amp;""</f>
        <v xml:space="preserve">  </v>
      </c>
      <c r="D3" s="642"/>
      <c r="E3" s="642"/>
      <c r="F3" s="642"/>
      <c r="G3" s="642"/>
      <c r="H3" s="642"/>
      <c r="I3" s="642"/>
      <c r="J3" s="642"/>
      <c r="K3" s="642"/>
    </row>
    <row r="4" spans="1:11" s="72" customFormat="1" ht="20.25" customHeight="1">
      <c r="A4" s="641" t="s">
        <v>159</v>
      </c>
      <c r="B4" s="641"/>
      <c r="C4" s="341" t="str">
        <f>'General Information'!B2 &amp;"  "&amp;""</f>
        <v xml:space="preserve">Railway  </v>
      </c>
      <c r="D4" s="341" t="s">
        <v>160</v>
      </c>
      <c r="E4" s="341" t="str">
        <f>'General Information'!G2 &amp;"  "&amp;""</f>
        <v xml:space="preserve">Production  </v>
      </c>
      <c r="F4" s="442" t="s">
        <v>443</v>
      </c>
      <c r="G4" s="151"/>
      <c r="H4" s="651" t="str">
        <f>'General Information'!F6 &amp;"  "&amp;""</f>
        <v xml:space="preserve">  </v>
      </c>
      <c r="I4" s="651"/>
      <c r="J4" s="651"/>
      <c r="K4" s="652"/>
    </row>
    <row r="5" spans="1:11" s="72" customFormat="1" ht="20.25" customHeight="1">
      <c r="A5" s="641" t="s">
        <v>482</v>
      </c>
      <c r="B5" s="641"/>
      <c r="C5" s="642" t="str">
        <f>'General Information'!D5 &amp;"  "&amp;""</f>
        <v xml:space="preserve">  </v>
      </c>
      <c r="D5" s="642"/>
      <c r="E5" s="642"/>
      <c r="F5" s="642"/>
      <c r="G5" s="642"/>
      <c r="H5" s="642"/>
      <c r="I5" s="642"/>
      <c r="J5" s="642"/>
      <c r="K5" s="642"/>
    </row>
    <row r="6" spans="1:11">
      <c r="A6" s="712"/>
      <c r="B6" s="712"/>
      <c r="C6" s="712"/>
      <c r="D6" s="712"/>
      <c r="E6" s="712"/>
      <c r="F6" s="712"/>
      <c r="G6" s="712"/>
      <c r="H6" s="712"/>
      <c r="I6" s="712"/>
      <c r="J6" s="712"/>
      <c r="K6" s="712"/>
    </row>
    <row r="7" spans="1:11" s="111" customFormat="1" ht="39" customHeight="1">
      <c r="A7" s="713" t="s">
        <v>995</v>
      </c>
      <c r="B7" s="714"/>
      <c r="C7" s="714"/>
      <c r="D7" s="714"/>
      <c r="E7" s="714"/>
      <c r="F7" s="714"/>
      <c r="G7" s="714"/>
      <c r="H7" s="714"/>
      <c r="I7" s="714"/>
      <c r="J7" s="714"/>
      <c r="K7" s="714"/>
    </row>
    <row r="8" spans="1:11" s="111" customFormat="1" ht="60">
      <c r="A8" s="127" t="s">
        <v>975</v>
      </c>
      <c r="B8" s="127" t="s">
        <v>990</v>
      </c>
      <c r="C8" s="127" t="s">
        <v>1042</v>
      </c>
      <c r="D8" s="127" t="s">
        <v>964</v>
      </c>
      <c r="E8" s="127" t="s">
        <v>455</v>
      </c>
      <c r="F8" s="127" t="str">
        <f>'Form Sk2'!E7</f>
        <v>Previous Year               (20__-20__)</v>
      </c>
      <c r="G8" s="127" t="str">
        <f>'Form Sk2'!F7</f>
        <v>Current/Assessment /Target Year            (2018-2019)</v>
      </c>
      <c r="H8" s="127" t="s">
        <v>1045</v>
      </c>
      <c r="I8" s="127" t="str">
        <f>'Form Sk2'!E7</f>
        <v>Previous Year               (20__-20__)</v>
      </c>
      <c r="J8" s="127" t="str">
        <f>'Form Sk2'!F7</f>
        <v>Current/Assessment /Target Year            (2018-2019)</v>
      </c>
      <c r="K8" s="127" t="s">
        <v>812</v>
      </c>
    </row>
    <row r="9" spans="1:11" s="111" customFormat="1">
      <c r="A9" s="354">
        <v>1</v>
      </c>
      <c r="B9" s="355"/>
      <c r="C9" s="355"/>
      <c r="D9" s="351" t="s">
        <v>166</v>
      </c>
      <c r="E9" s="351" t="s">
        <v>783</v>
      </c>
      <c r="F9" s="354"/>
      <c r="G9" s="354"/>
      <c r="H9" s="354"/>
      <c r="I9" s="159">
        <f t="shared" ref="I9" si="0">F9*H9</f>
        <v>0</v>
      </c>
      <c r="J9" s="159">
        <f t="shared" ref="J9" si="1">G9*H9</f>
        <v>0</v>
      </c>
      <c r="K9" s="25"/>
    </row>
    <row r="10" spans="1:11" s="111" customFormat="1">
      <c r="A10" s="354">
        <v>2</v>
      </c>
      <c r="B10" s="355"/>
      <c r="C10" s="355"/>
      <c r="D10" s="449" t="s">
        <v>166</v>
      </c>
      <c r="E10" s="449" t="s">
        <v>783</v>
      </c>
      <c r="F10" s="354"/>
      <c r="G10" s="354"/>
      <c r="H10" s="354"/>
      <c r="I10" s="159">
        <f t="shared" ref="I10:I73" si="2">F10*H10</f>
        <v>0</v>
      </c>
      <c r="J10" s="159">
        <f t="shared" ref="J10:J73" si="3">G10*H10</f>
        <v>0</v>
      </c>
      <c r="K10" s="25"/>
    </row>
    <row r="11" spans="1:11" s="111" customFormat="1">
      <c r="A11" s="354">
        <v>3</v>
      </c>
      <c r="B11" s="355"/>
      <c r="C11" s="355"/>
      <c r="D11" s="449" t="s">
        <v>166</v>
      </c>
      <c r="E11" s="449" t="s">
        <v>783</v>
      </c>
      <c r="F11" s="354"/>
      <c r="G11" s="354"/>
      <c r="H11" s="354"/>
      <c r="I11" s="159">
        <f t="shared" si="2"/>
        <v>0</v>
      </c>
      <c r="J11" s="159">
        <f t="shared" si="3"/>
        <v>0</v>
      </c>
      <c r="K11" s="25"/>
    </row>
    <row r="12" spans="1:11" s="111" customFormat="1">
      <c r="A12" s="354">
        <v>4</v>
      </c>
      <c r="B12" s="355"/>
      <c r="C12" s="355"/>
      <c r="D12" s="449" t="s">
        <v>166</v>
      </c>
      <c r="E12" s="449" t="s">
        <v>783</v>
      </c>
      <c r="F12" s="354"/>
      <c r="G12" s="354"/>
      <c r="H12" s="354"/>
      <c r="I12" s="159">
        <f t="shared" si="2"/>
        <v>0</v>
      </c>
      <c r="J12" s="159">
        <f t="shared" si="3"/>
        <v>0</v>
      </c>
      <c r="K12" s="25"/>
    </row>
    <row r="13" spans="1:11" s="111" customFormat="1">
      <c r="A13" s="354">
        <v>5</v>
      </c>
      <c r="B13" s="355"/>
      <c r="C13" s="355"/>
      <c r="D13" s="449" t="s">
        <v>166</v>
      </c>
      <c r="E13" s="449" t="s">
        <v>783</v>
      </c>
      <c r="F13" s="354"/>
      <c r="G13" s="354"/>
      <c r="H13" s="354"/>
      <c r="I13" s="159">
        <f t="shared" si="2"/>
        <v>0</v>
      </c>
      <c r="J13" s="159">
        <f t="shared" si="3"/>
        <v>0</v>
      </c>
      <c r="K13" s="25"/>
    </row>
    <row r="14" spans="1:11" s="111" customFormat="1">
      <c r="A14" s="354">
        <v>6</v>
      </c>
      <c r="B14" s="355"/>
      <c r="C14" s="355"/>
      <c r="D14" s="449" t="s">
        <v>166</v>
      </c>
      <c r="E14" s="449" t="s">
        <v>783</v>
      </c>
      <c r="F14" s="354"/>
      <c r="G14" s="354"/>
      <c r="H14" s="354"/>
      <c r="I14" s="159">
        <f t="shared" si="2"/>
        <v>0</v>
      </c>
      <c r="J14" s="159">
        <f t="shared" si="3"/>
        <v>0</v>
      </c>
      <c r="K14" s="25"/>
    </row>
    <row r="15" spans="1:11" s="111" customFormat="1">
      <c r="A15" s="354">
        <v>1</v>
      </c>
      <c r="B15" s="355"/>
      <c r="C15" s="355"/>
      <c r="D15" s="449" t="s">
        <v>166</v>
      </c>
      <c r="E15" s="449" t="s">
        <v>783</v>
      </c>
      <c r="F15" s="354"/>
      <c r="G15" s="354"/>
      <c r="H15" s="354"/>
      <c r="I15" s="159">
        <f t="shared" si="2"/>
        <v>0</v>
      </c>
      <c r="J15" s="159">
        <f t="shared" si="3"/>
        <v>0</v>
      </c>
      <c r="K15" s="25"/>
    </row>
    <row r="16" spans="1:11" s="111" customFormat="1">
      <c r="A16" s="354">
        <v>2</v>
      </c>
      <c r="B16" s="355"/>
      <c r="C16" s="355"/>
      <c r="D16" s="449" t="s">
        <v>166</v>
      </c>
      <c r="E16" s="449" t="s">
        <v>783</v>
      </c>
      <c r="F16" s="354"/>
      <c r="G16" s="354"/>
      <c r="H16" s="354"/>
      <c r="I16" s="159">
        <f t="shared" si="2"/>
        <v>0</v>
      </c>
      <c r="J16" s="159">
        <f t="shared" si="3"/>
        <v>0</v>
      </c>
      <c r="K16" s="25"/>
    </row>
    <row r="17" spans="1:11" s="111" customFormat="1">
      <c r="A17" s="354">
        <v>3</v>
      </c>
      <c r="B17" s="355"/>
      <c r="C17" s="355"/>
      <c r="D17" s="449" t="s">
        <v>166</v>
      </c>
      <c r="E17" s="449" t="s">
        <v>783</v>
      </c>
      <c r="F17" s="354"/>
      <c r="G17" s="354"/>
      <c r="H17" s="354"/>
      <c r="I17" s="159">
        <f t="shared" si="2"/>
        <v>0</v>
      </c>
      <c r="J17" s="159">
        <f t="shared" si="3"/>
        <v>0</v>
      </c>
      <c r="K17" s="25"/>
    </row>
    <row r="18" spans="1:11" s="111" customFormat="1">
      <c r="A18" s="354">
        <v>4</v>
      </c>
      <c r="B18" s="355"/>
      <c r="C18" s="355"/>
      <c r="D18" s="449" t="s">
        <v>166</v>
      </c>
      <c r="E18" s="449" t="s">
        <v>783</v>
      </c>
      <c r="F18" s="354"/>
      <c r="G18" s="354"/>
      <c r="H18" s="354"/>
      <c r="I18" s="159">
        <f t="shared" si="2"/>
        <v>0</v>
      </c>
      <c r="J18" s="159">
        <f t="shared" si="3"/>
        <v>0</v>
      </c>
      <c r="K18" s="25"/>
    </row>
    <row r="19" spans="1:11" s="111" customFormat="1">
      <c r="A19" s="354">
        <v>5</v>
      </c>
      <c r="B19" s="355"/>
      <c r="C19" s="355"/>
      <c r="D19" s="449" t="s">
        <v>166</v>
      </c>
      <c r="E19" s="449" t="s">
        <v>783</v>
      </c>
      <c r="F19" s="354"/>
      <c r="G19" s="354"/>
      <c r="H19" s="354"/>
      <c r="I19" s="159">
        <f t="shared" si="2"/>
        <v>0</v>
      </c>
      <c r="J19" s="159">
        <f t="shared" si="3"/>
        <v>0</v>
      </c>
      <c r="K19" s="25"/>
    </row>
    <row r="20" spans="1:11" s="111" customFormat="1">
      <c r="A20" s="354">
        <v>6</v>
      </c>
      <c r="B20" s="355"/>
      <c r="C20" s="355"/>
      <c r="D20" s="449" t="s">
        <v>166</v>
      </c>
      <c r="E20" s="449" t="s">
        <v>783</v>
      </c>
      <c r="F20" s="354"/>
      <c r="G20" s="354"/>
      <c r="H20" s="354"/>
      <c r="I20" s="159">
        <f t="shared" si="2"/>
        <v>0</v>
      </c>
      <c r="J20" s="159">
        <f t="shared" si="3"/>
        <v>0</v>
      </c>
      <c r="K20" s="25"/>
    </row>
    <row r="21" spans="1:11" s="111" customFormat="1">
      <c r="A21" s="354">
        <v>7</v>
      </c>
      <c r="B21" s="355"/>
      <c r="C21" s="355"/>
      <c r="D21" s="449" t="s">
        <v>166</v>
      </c>
      <c r="E21" s="449" t="s">
        <v>783</v>
      </c>
      <c r="F21" s="354"/>
      <c r="G21" s="354"/>
      <c r="H21" s="354"/>
      <c r="I21" s="159">
        <f t="shared" si="2"/>
        <v>0</v>
      </c>
      <c r="J21" s="159">
        <f t="shared" si="3"/>
        <v>0</v>
      </c>
      <c r="K21" s="25"/>
    </row>
    <row r="22" spans="1:11" s="111" customFormat="1">
      <c r="A22" s="354">
        <v>8</v>
      </c>
      <c r="B22" s="355"/>
      <c r="C22" s="355"/>
      <c r="D22" s="449" t="s">
        <v>166</v>
      </c>
      <c r="E22" s="449" t="s">
        <v>783</v>
      </c>
      <c r="F22" s="354"/>
      <c r="G22" s="354"/>
      <c r="H22" s="354"/>
      <c r="I22" s="159">
        <f t="shared" si="2"/>
        <v>0</v>
      </c>
      <c r="J22" s="159">
        <f t="shared" si="3"/>
        <v>0</v>
      </c>
      <c r="K22" s="25"/>
    </row>
    <row r="23" spans="1:11" s="111" customFormat="1">
      <c r="A23" s="354">
        <v>9</v>
      </c>
      <c r="B23" s="355"/>
      <c r="C23" s="355"/>
      <c r="D23" s="449" t="s">
        <v>166</v>
      </c>
      <c r="E23" s="449" t="s">
        <v>783</v>
      </c>
      <c r="F23" s="354"/>
      <c r="G23" s="354"/>
      <c r="H23" s="354"/>
      <c r="I23" s="159">
        <f t="shared" si="2"/>
        <v>0</v>
      </c>
      <c r="J23" s="159">
        <f t="shared" si="3"/>
        <v>0</v>
      </c>
      <c r="K23" s="25"/>
    </row>
    <row r="24" spans="1:11" s="111" customFormat="1">
      <c r="A24" s="354">
        <v>10</v>
      </c>
      <c r="B24" s="355"/>
      <c r="C24" s="355"/>
      <c r="D24" s="449" t="s">
        <v>166</v>
      </c>
      <c r="E24" s="449" t="s">
        <v>783</v>
      </c>
      <c r="F24" s="354"/>
      <c r="G24" s="354"/>
      <c r="H24" s="354"/>
      <c r="I24" s="159">
        <f t="shared" si="2"/>
        <v>0</v>
      </c>
      <c r="J24" s="159">
        <f t="shared" si="3"/>
        <v>0</v>
      </c>
      <c r="K24" s="25"/>
    </row>
    <row r="25" spans="1:11" s="111" customFormat="1">
      <c r="A25" s="354">
        <v>11</v>
      </c>
      <c r="B25" s="355"/>
      <c r="C25" s="355"/>
      <c r="D25" s="449" t="s">
        <v>166</v>
      </c>
      <c r="E25" s="449" t="s">
        <v>783</v>
      </c>
      <c r="F25" s="354"/>
      <c r="G25" s="354"/>
      <c r="H25" s="354"/>
      <c r="I25" s="159">
        <f t="shared" si="2"/>
        <v>0</v>
      </c>
      <c r="J25" s="159">
        <f t="shared" si="3"/>
        <v>0</v>
      </c>
      <c r="K25" s="25"/>
    </row>
    <row r="26" spans="1:11" s="111" customFormat="1">
      <c r="A26" s="354">
        <v>12</v>
      </c>
      <c r="B26" s="355"/>
      <c r="C26" s="355"/>
      <c r="D26" s="449" t="s">
        <v>166</v>
      </c>
      <c r="E26" s="449" t="s">
        <v>783</v>
      </c>
      <c r="F26" s="354"/>
      <c r="G26" s="354"/>
      <c r="H26" s="354"/>
      <c r="I26" s="159">
        <f t="shared" si="2"/>
        <v>0</v>
      </c>
      <c r="J26" s="159">
        <f t="shared" si="3"/>
        <v>0</v>
      </c>
      <c r="K26" s="25"/>
    </row>
    <row r="27" spans="1:11" s="111" customFormat="1">
      <c r="A27" s="354">
        <v>13</v>
      </c>
      <c r="B27" s="355"/>
      <c r="C27" s="355"/>
      <c r="D27" s="449" t="s">
        <v>166</v>
      </c>
      <c r="E27" s="449" t="s">
        <v>783</v>
      </c>
      <c r="F27" s="354"/>
      <c r="G27" s="354"/>
      <c r="H27" s="354"/>
      <c r="I27" s="159">
        <f t="shared" si="2"/>
        <v>0</v>
      </c>
      <c r="J27" s="159">
        <f t="shared" si="3"/>
        <v>0</v>
      </c>
      <c r="K27" s="25"/>
    </row>
    <row r="28" spans="1:11" s="111" customFormat="1">
      <c r="A28" s="354">
        <v>14</v>
      </c>
      <c r="B28" s="355"/>
      <c r="C28" s="355"/>
      <c r="D28" s="449" t="s">
        <v>166</v>
      </c>
      <c r="E28" s="449" t="s">
        <v>783</v>
      </c>
      <c r="F28" s="354"/>
      <c r="G28" s="354"/>
      <c r="H28" s="354"/>
      <c r="I28" s="159">
        <f t="shared" si="2"/>
        <v>0</v>
      </c>
      <c r="J28" s="159">
        <f t="shared" si="3"/>
        <v>0</v>
      </c>
      <c r="K28" s="25"/>
    </row>
    <row r="29" spans="1:11" s="111" customFormat="1">
      <c r="A29" s="354">
        <v>15</v>
      </c>
      <c r="B29" s="355"/>
      <c r="C29" s="355"/>
      <c r="D29" s="449" t="s">
        <v>166</v>
      </c>
      <c r="E29" s="449" t="s">
        <v>783</v>
      </c>
      <c r="F29" s="354"/>
      <c r="G29" s="354"/>
      <c r="H29" s="354"/>
      <c r="I29" s="159">
        <f t="shared" si="2"/>
        <v>0</v>
      </c>
      <c r="J29" s="159">
        <f t="shared" si="3"/>
        <v>0</v>
      </c>
      <c r="K29" s="25"/>
    </row>
    <row r="30" spans="1:11" s="111" customFormat="1">
      <c r="A30" s="354">
        <v>16</v>
      </c>
      <c r="B30" s="355"/>
      <c r="C30" s="355"/>
      <c r="D30" s="449" t="s">
        <v>166</v>
      </c>
      <c r="E30" s="449" t="s">
        <v>783</v>
      </c>
      <c r="F30" s="354"/>
      <c r="G30" s="354"/>
      <c r="H30" s="354"/>
      <c r="I30" s="159">
        <f t="shared" si="2"/>
        <v>0</v>
      </c>
      <c r="J30" s="159">
        <f t="shared" si="3"/>
        <v>0</v>
      </c>
      <c r="K30" s="25"/>
    </row>
    <row r="31" spans="1:11" s="111" customFormat="1">
      <c r="A31" s="354">
        <v>17</v>
      </c>
      <c r="B31" s="355"/>
      <c r="C31" s="355"/>
      <c r="D31" s="449" t="s">
        <v>166</v>
      </c>
      <c r="E31" s="449" t="s">
        <v>783</v>
      </c>
      <c r="F31" s="354"/>
      <c r="G31" s="354"/>
      <c r="H31" s="354"/>
      <c r="I31" s="159">
        <f t="shared" si="2"/>
        <v>0</v>
      </c>
      <c r="J31" s="159">
        <f t="shared" si="3"/>
        <v>0</v>
      </c>
      <c r="K31" s="25"/>
    </row>
    <row r="32" spans="1:11" s="111" customFormat="1">
      <c r="A32" s="354">
        <v>18</v>
      </c>
      <c r="B32" s="355"/>
      <c r="C32" s="355"/>
      <c r="D32" s="449" t="s">
        <v>166</v>
      </c>
      <c r="E32" s="449" t="s">
        <v>783</v>
      </c>
      <c r="F32" s="354"/>
      <c r="G32" s="354"/>
      <c r="H32" s="354"/>
      <c r="I32" s="159">
        <f t="shared" si="2"/>
        <v>0</v>
      </c>
      <c r="J32" s="159">
        <f t="shared" si="3"/>
        <v>0</v>
      </c>
      <c r="K32" s="25"/>
    </row>
    <row r="33" spans="1:11" s="111" customFormat="1">
      <c r="A33" s="354">
        <v>19</v>
      </c>
      <c r="B33" s="355"/>
      <c r="C33" s="355"/>
      <c r="D33" s="449" t="s">
        <v>166</v>
      </c>
      <c r="E33" s="449" t="s">
        <v>783</v>
      </c>
      <c r="F33" s="354"/>
      <c r="G33" s="354"/>
      <c r="H33" s="354"/>
      <c r="I33" s="159">
        <f t="shared" si="2"/>
        <v>0</v>
      </c>
      <c r="J33" s="159">
        <f t="shared" si="3"/>
        <v>0</v>
      </c>
      <c r="K33" s="25"/>
    </row>
    <row r="34" spans="1:11" s="111" customFormat="1">
      <c r="A34" s="354">
        <v>20</v>
      </c>
      <c r="B34" s="355"/>
      <c r="C34" s="355"/>
      <c r="D34" s="449" t="s">
        <v>166</v>
      </c>
      <c r="E34" s="449" t="s">
        <v>783</v>
      </c>
      <c r="F34" s="354"/>
      <c r="G34" s="354"/>
      <c r="H34" s="354"/>
      <c r="I34" s="159">
        <f t="shared" si="2"/>
        <v>0</v>
      </c>
      <c r="J34" s="159">
        <f t="shared" si="3"/>
        <v>0</v>
      </c>
      <c r="K34" s="25"/>
    </row>
    <row r="35" spans="1:11" s="111" customFormat="1">
      <c r="A35" s="354">
        <v>21</v>
      </c>
      <c r="B35" s="355"/>
      <c r="C35" s="355"/>
      <c r="D35" s="449" t="s">
        <v>166</v>
      </c>
      <c r="E35" s="449" t="s">
        <v>783</v>
      </c>
      <c r="F35" s="354"/>
      <c r="G35" s="354"/>
      <c r="H35" s="354"/>
      <c r="I35" s="159">
        <f t="shared" si="2"/>
        <v>0</v>
      </c>
      <c r="J35" s="159">
        <f t="shared" si="3"/>
        <v>0</v>
      </c>
      <c r="K35" s="25"/>
    </row>
    <row r="36" spans="1:11" s="111" customFormat="1">
      <c r="A36" s="354">
        <v>22</v>
      </c>
      <c r="B36" s="355"/>
      <c r="C36" s="355"/>
      <c r="D36" s="449" t="s">
        <v>166</v>
      </c>
      <c r="E36" s="449" t="s">
        <v>783</v>
      </c>
      <c r="F36" s="354"/>
      <c r="G36" s="354"/>
      <c r="H36" s="354"/>
      <c r="I36" s="159">
        <f t="shared" si="2"/>
        <v>0</v>
      </c>
      <c r="J36" s="159">
        <f t="shared" si="3"/>
        <v>0</v>
      </c>
      <c r="K36" s="25"/>
    </row>
    <row r="37" spans="1:11" s="111" customFormat="1">
      <c r="A37" s="354">
        <v>23</v>
      </c>
      <c r="B37" s="355"/>
      <c r="C37" s="355"/>
      <c r="D37" s="449" t="s">
        <v>166</v>
      </c>
      <c r="E37" s="449" t="s">
        <v>783</v>
      </c>
      <c r="F37" s="354"/>
      <c r="G37" s="354"/>
      <c r="H37" s="354"/>
      <c r="I37" s="159">
        <f t="shared" si="2"/>
        <v>0</v>
      </c>
      <c r="J37" s="159">
        <f t="shared" si="3"/>
        <v>0</v>
      </c>
      <c r="K37" s="25"/>
    </row>
    <row r="38" spans="1:11" s="111" customFormat="1">
      <c r="A38" s="354">
        <v>24</v>
      </c>
      <c r="B38" s="355"/>
      <c r="C38" s="355"/>
      <c r="D38" s="449" t="s">
        <v>166</v>
      </c>
      <c r="E38" s="449" t="s">
        <v>783</v>
      </c>
      <c r="F38" s="354"/>
      <c r="G38" s="354"/>
      <c r="H38" s="354"/>
      <c r="I38" s="159">
        <f t="shared" si="2"/>
        <v>0</v>
      </c>
      <c r="J38" s="159">
        <f t="shared" si="3"/>
        <v>0</v>
      </c>
      <c r="K38" s="25"/>
    </row>
    <row r="39" spans="1:11" s="111" customFormat="1">
      <c r="A39" s="354">
        <v>25</v>
      </c>
      <c r="B39" s="355"/>
      <c r="C39" s="355"/>
      <c r="D39" s="449" t="s">
        <v>166</v>
      </c>
      <c r="E39" s="449" t="s">
        <v>783</v>
      </c>
      <c r="F39" s="354"/>
      <c r="G39" s="354"/>
      <c r="H39" s="354"/>
      <c r="I39" s="159">
        <f t="shared" si="2"/>
        <v>0</v>
      </c>
      <c r="J39" s="159">
        <f t="shared" si="3"/>
        <v>0</v>
      </c>
      <c r="K39" s="25"/>
    </row>
    <row r="40" spans="1:11" s="111" customFormat="1">
      <c r="A40" s="354">
        <v>26</v>
      </c>
      <c r="B40" s="355"/>
      <c r="C40" s="355"/>
      <c r="D40" s="449" t="s">
        <v>166</v>
      </c>
      <c r="E40" s="449" t="s">
        <v>783</v>
      </c>
      <c r="F40" s="354"/>
      <c r="G40" s="354"/>
      <c r="H40" s="354"/>
      <c r="I40" s="159">
        <f t="shared" si="2"/>
        <v>0</v>
      </c>
      <c r="J40" s="159">
        <f t="shared" si="3"/>
        <v>0</v>
      </c>
      <c r="K40" s="25"/>
    </row>
    <row r="41" spans="1:11" s="111" customFormat="1">
      <c r="A41" s="354">
        <v>27</v>
      </c>
      <c r="B41" s="355"/>
      <c r="C41" s="355"/>
      <c r="D41" s="449" t="s">
        <v>166</v>
      </c>
      <c r="E41" s="449" t="s">
        <v>783</v>
      </c>
      <c r="F41" s="354"/>
      <c r="G41" s="354"/>
      <c r="H41" s="354"/>
      <c r="I41" s="159">
        <f t="shared" si="2"/>
        <v>0</v>
      </c>
      <c r="J41" s="159">
        <f t="shared" si="3"/>
        <v>0</v>
      </c>
      <c r="K41" s="25"/>
    </row>
    <row r="42" spans="1:11" s="111" customFormat="1">
      <c r="A42" s="354">
        <v>28</v>
      </c>
      <c r="B42" s="355"/>
      <c r="C42" s="355"/>
      <c r="D42" s="449" t="s">
        <v>166</v>
      </c>
      <c r="E42" s="449" t="s">
        <v>783</v>
      </c>
      <c r="F42" s="354"/>
      <c r="G42" s="354"/>
      <c r="H42" s="354"/>
      <c r="I42" s="159">
        <f t="shared" si="2"/>
        <v>0</v>
      </c>
      <c r="J42" s="159">
        <f t="shared" si="3"/>
        <v>0</v>
      </c>
      <c r="K42" s="25"/>
    </row>
    <row r="43" spans="1:11" s="111" customFormat="1">
      <c r="A43" s="354">
        <v>29</v>
      </c>
      <c r="B43" s="355"/>
      <c r="C43" s="355"/>
      <c r="D43" s="449" t="s">
        <v>166</v>
      </c>
      <c r="E43" s="449" t="s">
        <v>783</v>
      </c>
      <c r="F43" s="354"/>
      <c r="G43" s="354"/>
      <c r="H43" s="354"/>
      <c r="I43" s="159">
        <f t="shared" si="2"/>
        <v>0</v>
      </c>
      <c r="J43" s="159">
        <f t="shared" si="3"/>
        <v>0</v>
      </c>
      <c r="K43" s="25"/>
    </row>
    <row r="44" spans="1:11" s="111" customFormat="1">
      <c r="A44" s="354">
        <v>30</v>
      </c>
      <c r="B44" s="355"/>
      <c r="C44" s="355"/>
      <c r="D44" s="449" t="s">
        <v>166</v>
      </c>
      <c r="E44" s="449" t="s">
        <v>783</v>
      </c>
      <c r="F44" s="354"/>
      <c r="G44" s="354"/>
      <c r="H44" s="354"/>
      <c r="I44" s="159">
        <f t="shared" si="2"/>
        <v>0</v>
      </c>
      <c r="J44" s="159">
        <f t="shared" si="3"/>
        <v>0</v>
      </c>
      <c r="K44" s="25"/>
    </row>
    <row r="45" spans="1:11" s="111" customFormat="1">
      <c r="A45" s="354">
        <v>31</v>
      </c>
      <c r="B45" s="355"/>
      <c r="C45" s="355"/>
      <c r="D45" s="449" t="s">
        <v>166</v>
      </c>
      <c r="E45" s="449" t="s">
        <v>783</v>
      </c>
      <c r="F45" s="354"/>
      <c r="G45" s="354"/>
      <c r="H45" s="354"/>
      <c r="I45" s="159">
        <f t="shared" si="2"/>
        <v>0</v>
      </c>
      <c r="J45" s="159">
        <f t="shared" si="3"/>
        <v>0</v>
      </c>
      <c r="K45" s="25"/>
    </row>
    <row r="46" spans="1:11" s="111" customFormat="1">
      <c r="A46" s="354">
        <v>32</v>
      </c>
      <c r="B46" s="355"/>
      <c r="C46" s="355"/>
      <c r="D46" s="449" t="s">
        <v>166</v>
      </c>
      <c r="E46" s="449" t="s">
        <v>783</v>
      </c>
      <c r="F46" s="354"/>
      <c r="G46" s="354"/>
      <c r="H46" s="354"/>
      <c r="I46" s="159">
        <f t="shared" si="2"/>
        <v>0</v>
      </c>
      <c r="J46" s="159">
        <f t="shared" si="3"/>
        <v>0</v>
      </c>
      <c r="K46" s="25"/>
    </row>
    <row r="47" spans="1:11" s="111" customFormat="1">
      <c r="A47" s="354">
        <v>33</v>
      </c>
      <c r="B47" s="355"/>
      <c r="C47" s="355"/>
      <c r="D47" s="449" t="s">
        <v>166</v>
      </c>
      <c r="E47" s="449" t="s">
        <v>783</v>
      </c>
      <c r="F47" s="354"/>
      <c r="G47" s="354"/>
      <c r="H47" s="354"/>
      <c r="I47" s="159">
        <f t="shared" si="2"/>
        <v>0</v>
      </c>
      <c r="J47" s="159">
        <f t="shared" si="3"/>
        <v>0</v>
      </c>
      <c r="K47" s="25"/>
    </row>
    <row r="48" spans="1:11" s="111" customFormat="1">
      <c r="A48" s="354">
        <v>34</v>
      </c>
      <c r="B48" s="355"/>
      <c r="C48" s="355"/>
      <c r="D48" s="449" t="s">
        <v>166</v>
      </c>
      <c r="E48" s="449" t="s">
        <v>783</v>
      </c>
      <c r="F48" s="354"/>
      <c r="G48" s="354"/>
      <c r="H48" s="354"/>
      <c r="I48" s="159">
        <f t="shared" si="2"/>
        <v>0</v>
      </c>
      <c r="J48" s="159">
        <f t="shared" si="3"/>
        <v>0</v>
      </c>
      <c r="K48" s="25"/>
    </row>
    <row r="49" spans="1:11" s="111" customFormat="1">
      <c r="A49" s="354">
        <v>35</v>
      </c>
      <c r="B49" s="355"/>
      <c r="C49" s="355"/>
      <c r="D49" s="449" t="s">
        <v>166</v>
      </c>
      <c r="E49" s="449" t="s">
        <v>783</v>
      </c>
      <c r="F49" s="354"/>
      <c r="G49" s="354"/>
      <c r="H49" s="354"/>
      <c r="I49" s="159">
        <f t="shared" si="2"/>
        <v>0</v>
      </c>
      <c r="J49" s="159">
        <f t="shared" si="3"/>
        <v>0</v>
      </c>
      <c r="K49" s="25"/>
    </row>
    <row r="50" spans="1:11" s="111" customFormat="1">
      <c r="A50" s="354">
        <v>36</v>
      </c>
      <c r="B50" s="355"/>
      <c r="C50" s="355"/>
      <c r="D50" s="449" t="s">
        <v>166</v>
      </c>
      <c r="E50" s="449" t="s">
        <v>783</v>
      </c>
      <c r="F50" s="354"/>
      <c r="G50" s="354"/>
      <c r="H50" s="354"/>
      <c r="I50" s="159">
        <f t="shared" si="2"/>
        <v>0</v>
      </c>
      <c r="J50" s="159">
        <f t="shared" si="3"/>
        <v>0</v>
      </c>
      <c r="K50" s="25"/>
    </row>
    <row r="51" spans="1:11" s="111" customFormat="1">
      <c r="A51" s="354">
        <v>37</v>
      </c>
      <c r="B51" s="355"/>
      <c r="C51" s="355"/>
      <c r="D51" s="449" t="s">
        <v>166</v>
      </c>
      <c r="E51" s="449" t="s">
        <v>783</v>
      </c>
      <c r="F51" s="354"/>
      <c r="G51" s="354"/>
      <c r="H51" s="354"/>
      <c r="I51" s="159">
        <f t="shared" si="2"/>
        <v>0</v>
      </c>
      <c r="J51" s="159">
        <f t="shared" si="3"/>
        <v>0</v>
      </c>
      <c r="K51" s="25"/>
    </row>
    <row r="52" spans="1:11" s="111" customFormat="1">
      <c r="A52" s="354">
        <v>38</v>
      </c>
      <c r="B52" s="355"/>
      <c r="C52" s="355"/>
      <c r="D52" s="449" t="s">
        <v>166</v>
      </c>
      <c r="E52" s="449" t="s">
        <v>783</v>
      </c>
      <c r="F52" s="354"/>
      <c r="G52" s="354"/>
      <c r="H52" s="354"/>
      <c r="I52" s="159">
        <f t="shared" si="2"/>
        <v>0</v>
      </c>
      <c r="J52" s="159">
        <f t="shared" si="3"/>
        <v>0</v>
      </c>
      <c r="K52" s="25"/>
    </row>
    <row r="53" spans="1:11" s="111" customFormat="1">
      <c r="A53" s="354">
        <v>39</v>
      </c>
      <c r="B53" s="355"/>
      <c r="C53" s="355"/>
      <c r="D53" s="449" t="s">
        <v>166</v>
      </c>
      <c r="E53" s="449" t="s">
        <v>783</v>
      </c>
      <c r="F53" s="354"/>
      <c r="G53" s="354"/>
      <c r="H53" s="354"/>
      <c r="I53" s="159">
        <f t="shared" si="2"/>
        <v>0</v>
      </c>
      <c r="J53" s="159">
        <f t="shared" si="3"/>
        <v>0</v>
      </c>
      <c r="K53" s="25"/>
    </row>
    <row r="54" spans="1:11" s="111" customFormat="1">
      <c r="A54" s="354">
        <v>40</v>
      </c>
      <c r="B54" s="355"/>
      <c r="C54" s="355"/>
      <c r="D54" s="449" t="s">
        <v>166</v>
      </c>
      <c r="E54" s="449" t="s">
        <v>783</v>
      </c>
      <c r="F54" s="354"/>
      <c r="G54" s="354"/>
      <c r="H54" s="354"/>
      <c r="I54" s="159">
        <f t="shared" si="2"/>
        <v>0</v>
      </c>
      <c r="J54" s="159">
        <f t="shared" si="3"/>
        <v>0</v>
      </c>
      <c r="K54" s="25"/>
    </row>
    <row r="55" spans="1:11" s="111" customFormat="1">
      <c r="A55" s="354">
        <v>41</v>
      </c>
      <c r="B55" s="355"/>
      <c r="C55" s="355"/>
      <c r="D55" s="449" t="s">
        <v>166</v>
      </c>
      <c r="E55" s="449" t="s">
        <v>783</v>
      </c>
      <c r="F55" s="354"/>
      <c r="G55" s="354"/>
      <c r="H55" s="354"/>
      <c r="I55" s="159">
        <f t="shared" si="2"/>
        <v>0</v>
      </c>
      <c r="J55" s="159">
        <f t="shared" si="3"/>
        <v>0</v>
      </c>
      <c r="K55" s="25"/>
    </row>
    <row r="56" spans="1:11" s="111" customFormat="1">
      <c r="A56" s="354">
        <v>42</v>
      </c>
      <c r="B56" s="355"/>
      <c r="C56" s="355"/>
      <c r="D56" s="449" t="s">
        <v>166</v>
      </c>
      <c r="E56" s="449" t="s">
        <v>783</v>
      </c>
      <c r="F56" s="354"/>
      <c r="G56" s="354"/>
      <c r="H56" s="354"/>
      <c r="I56" s="159">
        <f t="shared" si="2"/>
        <v>0</v>
      </c>
      <c r="J56" s="159">
        <f t="shared" si="3"/>
        <v>0</v>
      </c>
      <c r="K56" s="25"/>
    </row>
    <row r="57" spans="1:11" s="111" customFormat="1">
      <c r="A57" s="354">
        <v>43</v>
      </c>
      <c r="B57" s="355"/>
      <c r="C57" s="355"/>
      <c r="D57" s="449" t="s">
        <v>166</v>
      </c>
      <c r="E57" s="449" t="s">
        <v>783</v>
      </c>
      <c r="F57" s="354"/>
      <c r="G57" s="354"/>
      <c r="H57" s="354"/>
      <c r="I57" s="159">
        <f t="shared" si="2"/>
        <v>0</v>
      </c>
      <c r="J57" s="159">
        <f t="shared" si="3"/>
        <v>0</v>
      </c>
      <c r="K57" s="25"/>
    </row>
    <row r="58" spans="1:11" s="111" customFormat="1">
      <c r="A58" s="354">
        <v>44</v>
      </c>
      <c r="B58" s="355"/>
      <c r="C58" s="355"/>
      <c r="D58" s="449" t="s">
        <v>166</v>
      </c>
      <c r="E58" s="449" t="s">
        <v>783</v>
      </c>
      <c r="F58" s="354"/>
      <c r="G58" s="354"/>
      <c r="H58" s="354"/>
      <c r="I58" s="159">
        <f t="shared" si="2"/>
        <v>0</v>
      </c>
      <c r="J58" s="159">
        <f t="shared" si="3"/>
        <v>0</v>
      </c>
      <c r="K58" s="25"/>
    </row>
    <row r="59" spans="1:11" s="111" customFormat="1">
      <c r="A59" s="354">
        <v>45</v>
      </c>
      <c r="B59" s="355"/>
      <c r="C59" s="355"/>
      <c r="D59" s="449" t="s">
        <v>166</v>
      </c>
      <c r="E59" s="449" t="s">
        <v>783</v>
      </c>
      <c r="F59" s="354"/>
      <c r="G59" s="354"/>
      <c r="H59" s="354"/>
      <c r="I59" s="159">
        <f t="shared" si="2"/>
        <v>0</v>
      </c>
      <c r="J59" s="159">
        <f t="shared" si="3"/>
        <v>0</v>
      </c>
      <c r="K59" s="25"/>
    </row>
    <row r="60" spans="1:11" s="111" customFormat="1">
      <c r="A60" s="354">
        <v>46</v>
      </c>
      <c r="B60" s="355"/>
      <c r="C60" s="355"/>
      <c r="D60" s="449" t="s">
        <v>166</v>
      </c>
      <c r="E60" s="449" t="s">
        <v>783</v>
      </c>
      <c r="F60" s="354"/>
      <c r="G60" s="354"/>
      <c r="H60" s="354"/>
      <c r="I60" s="159">
        <f t="shared" si="2"/>
        <v>0</v>
      </c>
      <c r="J60" s="159">
        <f t="shared" si="3"/>
        <v>0</v>
      </c>
      <c r="K60" s="25"/>
    </row>
    <row r="61" spans="1:11" s="111" customFormat="1">
      <c r="A61" s="354">
        <v>47</v>
      </c>
      <c r="B61" s="355"/>
      <c r="C61" s="355"/>
      <c r="D61" s="449" t="s">
        <v>166</v>
      </c>
      <c r="E61" s="449" t="s">
        <v>783</v>
      </c>
      <c r="F61" s="354"/>
      <c r="G61" s="354"/>
      <c r="H61" s="354"/>
      <c r="I61" s="159">
        <f t="shared" si="2"/>
        <v>0</v>
      </c>
      <c r="J61" s="159">
        <f t="shared" si="3"/>
        <v>0</v>
      </c>
      <c r="K61" s="25"/>
    </row>
    <row r="62" spans="1:11" s="111" customFormat="1">
      <c r="A62" s="354">
        <v>48</v>
      </c>
      <c r="B62" s="355"/>
      <c r="C62" s="355"/>
      <c r="D62" s="449" t="s">
        <v>166</v>
      </c>
      <c r="E62" s="449" t="s">
        <v>783</v>
      </c>
      <c r="F62" s="354"/>
      <c r="G62" s="354"/>
      <c r="H62" s="354"/>
      <c r="I62" s="159">
        <f t="shared" si="2"/>
        <v>0</v>
      </c>
      <c r="J62" s="159">
        <f t="shared" si="3"/>
        <v>0</v>
      </c>
      <c r="K62" s="25"/>
    </row>
    <row r="63" spans="1:11" s="111" customFormat="1">
      <c r="A63" s="354">
        <v>49</v>
      </c>
      <c r="B63" s="355"/>
      <c r="C63" s="355"/>
      <c r="D63" s="449" t="s">
        <v>166</v>
      </c>
      <c r="E63" s="449" t="s">
        <v>783</v>
      </c>
      <c r="F63" s="354"/>
      <c r="G63" s="354"/>
      <c r="H63" s="354"/>
      <c r="I63" s="159">
        <f t="shared" si="2"/>
        <v>0</v>
      </c>
      <c r="J63" s="159">
        <f t="shared" si="3"/>
        <v>0</v>
      </c>
      <c r="K63" s="25"/>
    </row>
    <row r="64" spans="1:11" s="111" customFormat="1">
      <c r="A64" s="354">
        <v>50</v>
      </c>
      <c r="B64" s="355"/>
      <c r="C64" s="355"/>
      <c r="D64" s="449" t="s">
        <v>166</v>
      </c>
      <c r="E64" s="449" t="s">
        <v>783</v>
      </c>
      <c r="F64" s="354"/>
      <c r="G64" s="354"/>
      <c r="H64" s="354"/>
      <c r="I64" s="159">
        <f t="shared" si="2"/>
        <v>0</v>
      </c>
      <c r="J64" s="159">
        <f t="shared" si="3"/>
        <v>0</v>
      </c>
      <c r="K64" s="25"/>
    </row>
    <row r="65" spans="1:11" s="111" customFormat="1">
      <c r="A65" s="354">
        <v>51</v>
      </c>
      <c r="B65" s="355"/>
      <c r="C65" s="355"/>
      <c r="D65" s="449" t="s">
        <v>166</v>
      </c>
      <c r="E65" s="449" t="s">
        <v>783</v>
      </c>
      <c r="F65" s="354"/>
      <c r="G65" s="354"/>
      <c r="H65" s="354"/>
      <c r="I65" s="159">
        <f t="shared" si="2"/>
        <v>0</v>
      </c>
      <c r="J65" s="159">
        <f t="shared" si="3"/>
        <v>0</v>
      </c>
      <c r="K65" s="25"/>
    </row>
    <row r="66" spans="1:11" s="111" customFormat="1">
      <c r="A66" s="354">
        <v>52</v>
      </c>
      <c r="B66" s="355"/>
      <c r="C66" s="355"/>
      <c r="D66" s="449" t="s">
        <v>166</v>
      </c>
      <c r="E66" s="449" t="s">
        <v>783</v>
      </c>
      <c r="F66" s="354"/>
      <c r="G66" s="354"/>
      <c r="H66" s="354"/>
      <c r="I66" s="159">
        <f t="shared" si="2"/>
        <v>0</v>
      </c>
      <c r="J66" s="159">
        <f t="shared" si="3"/>
        <v>0</v>
      </c>
      <c r="K66" s="25"/>
    </row>
    <row r="67" spans="1:11" s="111" customFormat="1">
      <c r="A67" s="354">
        <v>53</v>
      </c>
      <c r="B67" s="355"/>
      <c r="C67" s="355"/>
      <c r="D67" s="449" t="s">
        <v>166</v>
      </c>
      <c r="E67" s="449" t="s">
        <v>783</v>
      </c>
      <c r="F67" s="354"/>
      <c r="G67" s="354"/>
      <c r="H67" s="354"/>
      <c r="I67" s="159">
        <f t="shared" si="2"/>
        <v>0</v>
      </c>
      <c r="J67" s="159">
        <f t="shared" si="3"/>
        <v>0</v>
      </c>
      <c r="K67" s="25"/>
    </row>
    <row r="68" spans="1:11" s="111" customFormat="1">
      <c r="A68" s="354">
        <v>54</v>
      </c>
      <c r="B68" s="355"/>
      <c r="C68" s="355"/>
      <c r="D68" s="449" t="s">
        <v>166</v>
      </c>
      <c r="E68" s="449" t="s">
        <v>783</v>
      </c>
      <c r="F68" s="354"/>
      <c r="G68" s="354"/>
      <c r="H68" s="354"/>
      <c r="I68" s="159">
        <f t="shared" si="2"/>
        <v>0</v>
      </c>
      <c r="J68" s="159">
        <f t="shared" si="3"/>
        <v>0</v>
      </c>
      <c r="K68" s="25"/>
    </row>
    <row r="69" spans="1:11" s="111" customFormat="1">
      <c r="A69" s="354">
        <v>55</v>
      </c>
      <c r="B69" s="355"/>
      <c r="C69" s="355"/>
      <c r="D69" s="449" t="s">
        <v>166</v>
      </c>
      <c r="E69" s="449" t="s">
        <v>783</v>
      </c>
      <c r="F69" s="354"/>
      <c r="G69" s="354"/>
      <c r="H69" s="354"/>
      <c r="I69" s="159">
        <f t="shared" si="2"/>
        <v>0</v>
      </c>
      <c r="J69" s="159">
        <f t="shared" si="3"/>
        <v>0</v>
      </c>
      <c r="K69" s="25"/>
    </row>
    <row r="70" spans="1:11" s="111" customFormat="1">
      <c r="A70" s="354">
        <v>56</v>
      </c>
      <c r="B70" s="355"/>
      <c r="C70" s="355"/>
      <c r="D70" s="449" t="s">
        <v>166</v>
      </c>
      <c r="E70" s="449" t="s">
        <v>783</v>
      </c>
      <c r="F70" s="354"/>
      <c r="G70" s="354"/>
      <c r="H70" s="354"/>
      <c r="I70" s="159">
        <f t="shared" si="2"/>
        <v>0</v>
      </c>
      <c r="J70" s="159">
        <f t="shared" si="3"/>
        <v>0</v>
      </c>
      <c r="K70" s="25"/>
    </row>
    <row r="71" spans="1:11" s="111" customFormat="1">
      <c r="A71" s="354">
        <v>57</v>
      </c>
      <c r="B71" s="355"/>
      <c r="C71" s="355"/>
      <c r="D71" s="449" t="s">
        <v>166</v>
      </c>
      <c r="E71" s="449" t="s">
        <v>783</v>
      </c>
      <c r="F71" s="354"/>
      <c r="G71" s="354"/>
      <c r="H71" s="354"/>
      <c r="I71" s="159">
        <f t="shared" si="2"/>
        <v>0</v>
      </c>
      <c r="J71" s="159">
        <f t="shared" si="3"/>
        <v>0</v>
      </c>
      <c r="K71" s="25"/>
    </row>
    <row r="72" spans="1:11" s="111" customFormat="1">
      <c r="A72" s="354">
        <v>58</v>
      </c>
      <c r="B72" s="355"/>
      <c r="C72" s="355"/>
      <c r="D72" s="449" t="s">
        <v>166</v>
      </c>
      <c r="E72" s="449" t="s">
        <v>783</v>
      </c>
      <c r="F72" s="354"/>
      <c r="G72" s="354"/>
      <c r="H72" s="354"/>
      <c r="I72" s="159">
        <f t="shared" si="2"/>
        <v>0</v>
      </c>
      <c r="J72" s="159">
        <f t="shared" si="3"/>
        <v>0</v>
      </c>
      <c r="K72" s="25"/>
    </row>
    <row r="73" spans="1:11" s="111" customFormat="1">
      <c r="A73" s="354">
        <v>59</v>
      </c>
      <c r="B73" s="355"/>
      <c r="C73" s="355"/>
      <c r="D73" s="449" t="s">
        <v>166</v>
      </c>
      <c r="E73" s="449" t="s">
        <v>783</v>
      </c>
      <c r="F73" s="354"/>
      <c r="G73" s="354"/>
      <c r="H73" s="354"/>
      <c r="I73" s="159">
        <f t="shared" si="2"/>
        <v>0</v>
      </c>
      <c r="J73" s="159">
        <f t="shared" si="3"/>
        <v>0</v>
      </c>
      <c r="K73" s="25"/>
    </row>
    <row r="74" spans="1:11" s="111" customFormat="1">
      <c r="A74" s="354">
        <v>60</v>
      </c>
      <c r="B74" s="355"/>
      <c r="C74" s="355"/>
      <c r="D74" s="449" t="s">
        <v>166</v>
      </c>
      <c r="E74" s="449" t="s">
        <v>783</v>
      </c>
      <c r="F74" s="354"/>
      <c r="G74" s="354"/>
      <c r="H74" s="354"/>
      <c r="I74" s="159">
        <f t="shared" ref="I74:I88" si="4">F74*H74</f>
        <v>0</v>
      </c>
      <c r="J74" s="159">
        <f t="shared" ref="J74:J88" si="5">G74*H74</f>
        <v>0</v>
      </c>
      <c r="K74" s="25"/>
    </row>
    <row r="75" spans="1:11" s="111" customFormat="1">
      <c r="A75" s="354">
        <v>61</v>
      </c>
      <c r="B75" s="355"/>
      <c r="C75" s="355"/>
      <c r="D75" s="449" t="s">
        <v>166</v>
      </c>
      <c r="E75" s="449" t="s">
        <v>783</v>
      </c>
      <c r="F75" s="354"/>
      <c r="G75" s="354"/>
      <c r="H75" s="354"/>
      <c r="I75" s="159">
        <f t="shared" si="4"/>
        <v>0</v>
      </c>
      <c r="J75" s="159">
        <f t="shared" si="5"/>
        <v>0</v>
      </c>
      <c r="K75" s="25"/>
    </row>
    <row r="76" spans="1:11" s="111" customFormat="1">
      <c r="A76" s="354">
        <v>62</v>
      </c>
      <c r="B76" s="355"/>
      <c r="C76" s="355"/>
      <c r="D76" s="449" t="s">
        <v>166</v>
      </c>
      <c r="E76" s="449" t="s">
        <v>783</v>
      </c>
      <c r="F76" s="354"/>
      <c r="G76" s="354"/>
      <c r="H76" s="354"/>
      <c r="I76" s="159">
        <f t="shared" si="4"/>
        <v>0</v>
      </c>
      <c r="J76" s="159">
        <f t="shared" si="5"/>
        <v>0</v>
      </c>
      <c r="K76" s="25"/>
    </row>
    <row r="77" spans="1:11" s="111" customFormat="1">
      <c r="A77" s="354">
        <v>63</v>
      </c>
      <c r="B77" s="355"/>
      <c r="C77" s="355"/>
      <c r="D77" s="449" t="s">
        <v>166</v>
      </c>
      <c r="E77" s="449" t="s">
        <v>783</v>
      </c>
      <c r="F77" s="354"/>
      <c r="G77" s="354"/>
      <c r="H77" s="354"/>
      <c r="I77" s="159">
        <f t="shared" si="4"/>
        <v>0</v>
      </c>
      <c r="J77" s="159">
        <f t="shared" si="5"/>
        <v>0</v>
      </c>
      <c r="K77" s="25"/>
    </row>
    <row r="78" spans="1:11" s="111" customFormat="1">
      <c r="A78" s="354">
        <v>64</v>
      </c>
      <c r="B78" s="355"/>
      <c r="C78" s="355"/>
      <c r="D78" s="449" t="s">
        <v>166</v>
      </c>
      <c r="E78" s="449" t="s">
        <v>783</v>
      </c>
      <c r="F78" s="354"/>
      <c r="G78" s="354"/>
      <c r="H78" s="354"/>
      <c r="I78" s="159">
        <f t="shared" si="4"/>
        <v>0</v>
      </c>
      <c r="J78" s="159">
        <f t="shared" si="5"/>
        <v>0</v>
      </c>
      <c r="K78" s="25"/>
    </row>
    <row r="79" spans="1:11" s="111" customFormat="1">
      <c r="A79" s="354">
        <v>65</v>
      </c>
      <c r="B79" s="355"/>
      <c r="C79" s="355"/>
      <c r="D79" s="449" t="s">
        <v>166</v>
      </c>
      <c r="E79" s="449" t="s">
        <v>783</v>
      </c>
      <c r="F79" s="354"/>
      <c r="G79" s="354"/>
      <c r="H79" s="354"/>
      <c r="I79" s="159">
        <f t="shared" si="4"/>
        <v>0</v>
      </c>
      <c r="J79" s="159">
        <f t="shared" si="5"/>
        <v>0</v>
      </c>
      <c r="K79" s="25"/>
    </row>
    <row r="80" spans="1:11" s="111" customFormat="1">
      <c r="A80" s="354">
        <v>66</v>
      </c>
      <c r="B80" s="355"/>
      <c r="C80" s="355"/>
      <c r="D80" s="449" t="s">
        <v>166</v>
      </c>
      <c r="E80" s="449" t="s">
        <v>783</v>
      </c>
      <c r="F80" s="354"/>
      <c r="G80" s="354"/>
      <c r="H80" s="354"/>
      <c r="I80" s="159">
        <f t="shared" si="4"/>
        <v>0</v>
      </c>
      <c r="J80" s="159">
        <f t="shared" si="5"/>
        <v>0</v>
      </c>
      <c r="K80" s="25"/>
    </row>
    <row r="81" spans="1:11" s="111" customFormat="1">
      <c r="A81" s="354">
        <v>67</v>
      </c>
      <c r="B81" s="355"/>
      <c r="C81" s="355"/>
      <c r="D81" s="449" t="s">
        <v>166</v>
      </c>
      <c r="E81" s="449" t="s">
        <v>783</v>
      </c>
      <c r="F81" s="354"/>
      <c r="G81" s="354"/>
      <c r="H81" s="354"/>
      <c r="I81" s="159">
        <f t="shared" si="4"/>
        <v>0</v>
      </c>
      <c r="J81" s="159">
        <f t="shared" si="5"/>
        <v>0</v>
      </c>
      <c r="K81" s="25"/>
    </row>
    <row r="82" spans="1:11" s="111" customFormat="1">
      <c r="A82" s="354">
        <v>68</v>
      </c>
      <c r="B82" s="355"/>
      <c r="C82" s="355"/>
      <c r="D82" s="449" t="s">
        <v>166</v>
      </c>
      <c r="E82" s="449" t="s">
        <v>783</v>
      </c>
      <c r="F82" s="354"/>
      <c r="G82" s="354"/>
      <c r="H82" s="354"/>
      <c r="I82" s="159">
        <f t="shared" si="4"/>
        <v>0</v>
      </c>
      <c r="J82" s="159">
        <f t="shared" si="5"/>
        <v>0</v>
      </c>
      <c r="K82" s="25"/>
    </row>
    <row r="83" spans="1:11" s="111" customFormat="1">
      <c r="A83" s="354">
        <v>69</v>
      </c>
      <c r="B83" s="355"/>
      <c r="C83" s="355"/>
      <c r="D83" s="449" t="s">
        <v>166</v>
      </c>
      <c r="E83" s="449" t="s">
        <v>783</v>
      </c>
      <c r="F83" s="354"/>
      <c r="G83" s="354"/>
      <c r="H83" s="354"/>
      <c r="I83" s="159">
        <f t="shared" si="4"/>
        <v>0</v>
      </c>
      <c r="J83" s="159">
        <f t="shared" si="5"/>
        <v>0</v>
      </c>
      <c r="K83" s="25"/>
    </row>
    <row r="84" spans="1:11" s="111" customFormat="1">
      <c r="A84" s="354">
        <v>70</v>
      </c>
      <c r="B84" s="355"/>
      <c r="C84" s="355"/>
      <c r="D84" s="449" t="s">
        <v>166</v>
      </c>
      <c r="E84" s="449" t="s">
        <v>783</v>
      </c>
      <c r="F84" s="354"/>
      <c r="G84" s="354"/>
      <c r="H84" s="354"/>
      <c r="I84" s="159">
        <f t="shared" si="4"/>
        <v>0</v>
      </c>
      <c r="J84" s="159">
        <f t="shared" si="5"/>
        <v>0</v>
      </c>
      <c r="K84" s="25"/>
    </row>
    <row r="85" spans="1:11" s="111" customFormat="1">
      <c r="A85" s="354">
        <v>71</v>
      </c>
      <c r="B85" s="355"/>
      <c r="C85" s="355"/>
      <c r="D85" s="449" t="s">
        <v>166</v>
      </c>
      <c r="E85" s="449" t="s">
        <v>783</v>
      </c>
      <c r="F85" s="354"/>
      <c r="G85" s="354"/>
      <c r="H85" s="354"/>
      <c r="I85" s="159">
        <f t="shared" si="4"/>
        <v>0</v>
      </c>
      <c r="J85" s="159">
        <f t="shared" si="5"/>
        <v>0</v>
      </c>
      <c r="K85" s="25"/>
    </row>
    <row r="86" spans="1:11" s="111" customFormat="1">
      <c r="A86" s="354">
        <v>72</v>
      </c>
      <c r="B86" s="355"/>
      <c r="C86" s="355"/>
      <c r="D86" s="449" t="s">
        <v>166</v>
      </c>
      <c r="E86" s="449" t="s">
        <v>783</v>
      </c>
      <c r="F86" s="354"/>
      <c r="G86" s="354"/>
      <c r="H86" s="354"/>
      <c r="I86" s="159">
        <f t="shared" si="4"/>
        <v>0</v>
      </c>
      <c r="J86" s="159">
        <f t="shared" si="5"/>
        <v>0</v>
      </c>
      <c r="K86" s="25"/>
    </row>
    <row r="87" spans="1:11" s="111" customFormat="1">
      <c r="A87" s="354">
        <v>73</v>
      </c>
      <c r="B87" s="355"/>
      <c r="C87" s="355"/>
      <c r="D87" s="449" t="s">
        <v>166</v>
      </c>
      <c r="E87" s="449" t="s">
        <v>783</v>
      </c>
      <c r="F87" s="354"/>
      <c r="G87" s="354"/>
      <c r="H87" s="354"/>
      <c r="I87" s="159">
        <f t="shared" si="4"/>
        <v>0</v>
      </c>
      <c r="J87" s="159">
        <f t="shared" si="5"/>
        <v>0</v>
      </c>
      <c r="K87" s="25"/>
    </row>
    <row r="88" spans="1:11" s="111" customFormat="1">
      <c r="A88" s="354">
        <v>74</v>
      </c>
      <c r="B88" s="355"/>
      <c r="C88" s="355"/>
      <c r="D88" s="449" t="s">
        <v>166</v>
      </c>
      <c r="E88" s="449" t="s">
        <v>783</v>
      </c>
      <c r="F88" s="354"/>
      <c r="G88" s="354"/>
      <c r="H88" s="354"/>
      <c r="I88" s="159">
        <f t="shared" si="4"/>
        <v>0</v>
      </c>
      <c r="J88" s="159">
        <f t="shared" si="5"/>
        <v>0</v>
      </c>
      <c r="K88" s="25"/>
    </row>
    <row r="89" spans="1:11" s="356" customFormat="1" ht="29.25" customHeight="1">
      <c r="A89" s="127">
        <v>2</v>
      </c>
      <c r="B89" s="128" t="s">
        <v>1051</v>
      </c>
      <c r="C89" s="128"/>
      <c r="D89" s="127" t="s">
        <v>166</v>
      </c>
      <c r="E89" s="127" t="s">
        <v>1052</v>
      </c>
      <c r="F89" s="112">
        <f>SUM(F9:F88)</f>
        <v>0</v>
      </c>
      <c r="G89" s="112">
        <f>SUM(G9:G88)</f>
        <v>0</v>
      </c>
      <c r="H89" s="127"/>
      <c r="I89" s="112">
        <f>SUM(I9:I88)</f>
        <v>0</v>
      </c>
      <c r="J89" s="112">
        <f>SUM(J9:J88)</f>
        <v>0</v>
      </c>
      <c r="K89" s="38"/>
    </row>
    <row r="90" spans="1:11" s="356" customFormat="1" ht="18.75" customHeight="1">
      <c r="A90" s="127">
        <v>3</v>
      </c>
      <c r="B90" s="128" t="s">
        <v>973</v>
      </c>
      <c r="C90" s="128"/>
      <c r="D90" s="127" t="s">
        <v>166</v>
      </c>
      <c r="E90" s="127" t="s">
        <v>183</v>
      </c>
      <c r="F90" s="127"/>
      <c r="G90" s="127"/>
      <c r="H90" s="127"/>
      <c r="I90" s="112">
        <f>'Form Sk2'!E384*10^5</f>
        <v>0</v>
      </c>
      <c r="J90" s="112">
        <f>'Form Sk2'!F384*10^5</f>
        <v>0</v>
      </c>
      <c r="K90" s="38"/>
    </row>
    <row r="91" spans="1:11" s="356" customFormat="1" ht="18.75" customHeight="1">
      <c r="A91" s="127">
        <v>4</v>
      </c>
      <c r="B91" s="128" t="s">
        <v>974</v>
      </c>
      <c r="C91" s="128"/>
      <c r="D91" s="127" t="s">
        <v>166</v>
      </c>
      <c r="E91" s="127" t="s">
        <v>197</v>
      </c>
      <c r="F91" s="127"/>
      <c r="G91" s="127"/>
      <c r="H91" s="127"/>
      <c r="I91" s="112">
        <f>('Form Sk2'!E419+'Form Sk2'!E527+'Form Sk2'!E528+'Form Sk2'!E530+'Form Sk2'!E580+'Form Sk2'!E582)*10^6</f>
        <v>0</v>
      </c>
      <c r="J91" s="112">
        <f>('Form Sk2'!F419+'Form Sk2'!F527+'Form Sk2'!F528+'Form Sk2'!F530+'Form Sk2'!F580+'Form Sk2'!F582)*10^6</f>
        <v>0</v>
      </c>
      <c r="K91" s="38"/>
    </row>
    <row r="92" spans="1:11" s="356" customFormat="1" ht="18.75" customHeight="1">
      <c r="A92" s="127">
        <v>5</v>
      </c>
      <c r="B92" s="128" t="s">
        <v>971</v>
      </c>
      <c r="C92" s="128"/>
      <c r="D92" s="127" t="s">
        <v>166</v>
      </c>
      <c r="E92" s="127" t="s">
        <v>779</v>
      </c>
      <c r="F92" s="127"/>
      <c r="G92" s="127"/>
      <c r="H92" s="127"/>
      <c r="I92" s="112">
        <f>IFERROR((I90/I89),0)</f>
        <v>0</v>
      </c>
      <c r="J92" s="112">
        <f>IFERROR((J90/J89),0)</f>
        <v>0</v>
      </c>
      <c r="K92" s="38"/>
    </row>
    <row r="93" spans="1:11" s="356" customFormat="1" ht="18.75" customHeight="1">
      <c r="A93" s="127">
        <v>6</v>
      </c>
      <c r="B93" s="128" t="s">
        <v>972</v>
      </c>
      <c r="C93" s="128"/>
      <c r="D93" s="127" t="s">
        <v>166</v>
      </c>
      <c r="E93" s="127" t="s">
        <v>781</v>
      </c>
      <c r="F93" s="127"/>
      <c r="G93" s="127"/>
      <c r="H93" s="127"/>
      <c r="I93" s="112">
        <f>IFERROR((I91/I89),0)</f>
        <v>0</v>
      </c>
      <c r="J93" s="112">
        <f>IFERROR((J91/J89),0)</f>
        <v>0</v>
      </c>
      <c r="K93" s="38"/>
    </row>
    <row r="94" spans="1:11" s="357" customFormat="1">
      <c r="A94" s="715"/>
      <c r="B94" s="715"/>
      <c r="C94" s="715"/>
      <c r="D94" s="715"/>
      <c r="E94" s="715"/>
      <c r="F94" s="715"/>
      <c r="G94" s="715"/>
      <c r="H94" s="715"/>
      <c r="I94" s="715"/>
      <c r="J94" s="715"/>
      <c r="K94" s="715"/>
    </row>
    <row r="95" spans="1:11" s="357" customFormat="1"/>
    <row r="96" spans="1:11" s="50" customFormat="1" ht="14.25" customHeight="1">
      <c r="A96" s="716" t="s">
        <v>989</v>
      </c>
      <c r="B96" s="716"/>
      <c r="C96" s="716"/>
      <c r="D96" s="716"/>
      <c r="E96" s="716"/>
      <c r="F96" s="716"/>
      <c r="G96" s="716"/>
      <c r="H96" s="716"/>
      <c r="I96" s="716"/>
      <c r="J96" s="716"/>
      <c r="K96" s="716"/>
    </row>
    <row r="97" spans="1:11" s="50" customFormat="1" ht="14.25" customHeight="1">
      <c r="A97" s="716"/>
      <c r="B97" s="716"/>
      <c r="C97" s="716"/>
      <c r="D97" s="716"/>
      <c r="E97" s="716"/>
      <c r="F97" s="716"/>
      <c r="G97" s="716"/>
      <c r="H97" s="716"/>
      <c r="I97" s="716"/>
      <c r="J97" s="716"/>
      <c r="K97" s="716"/>
    </row>
    <row r="98" spans="1:11" s="50" customFormat="1">
      <c r="A98" s="49"/>
      <c r="B98" s="59"/>
      <c r="C98" s="342"/>
      <c r="D98" s="57"/>
      <c r="E98" s="58"/>
      <c r="F98" s="58"/>
      <c r="G98" s="58"/>
      <c r="H98" s="58"/>
      <c r="I98" s="58"/>
    </row>
    <row r="99" spans="1:11" s="50" customFormat="1">
      <c r="A99" s="49"/>
      <c r="B99" s="59"/>
      <c r="C99" s="342"/>
      <c r="D99" s="57"/>
      <c r="E99" s="58"/>
      <c r="F99" s="58"/>
      <c r="G99" s="58"/>
      <c r="H99" s="58"/>
      <c r="I99" s="58"/>
    </row>
    <row r="100" spans="1:11" s="50" customFormat="1">
      <c r="A100" s="49"/>
      <c r="B100" s="59"/>
      <c r="C100" s="342"/>
      <c r="D100" s="57"/>
      <c r="E100" s="58"/>
      <c r="F100" s="58"/>
      <c r="G100" s="58"/>
      <c r="H100" s="58"/>
      <c r="I100" s="58"/>
    </row>
    <row r="101" spans="1:11" s="50" customFormat="1">
      <c r="A101" s="620" t="s">
        <v>437</v>
      </c>
      <c r="B101" s="620"/>
      <c r="C101" s="620"/>
      <c r="D101" s="620"/>
      <c r="E101" s="620"/>
      <c r="F101" s="620"/>
      <c r="G101" s="620"/>
      <c r="H101" s="620"/>
      <c r="I101" s="620"/>
      <c r="J101" s="620"/>
      <c r="K101" s="620"/>
    </row>
    <row r="102" spans="1:11" s="50" customFormat="1">
      <c r="A102" s="60" t="s">
        <v>438</v>
      </c>
      <c r="B102" s="54"/>
      <c r="C102" s="52"/>
      <c r="D102" s="53"/>
      <c r="E102" s="54"/>
      <c r="F102" s="54"/>
      <c r="G102" s="54"/>
      <c r="H102" s="54"/>
      <c r="I102" s="54"/>
    </row>
    <row r="103" spans="1:11" s="50" customFormat="1">
      <c r="A103" s="61" t="s">
        <v>439</v>
      </c>
      <c r="B103" s="54"/>
      <c r="C103" s="52"/>
      <c r="D103" s="53"/>
      <c r="E103" s="54"/>
      <c r="F103" s="54"/>
      <c r="G103" s="54"/>
      <c r="H103" s="54"/>
      <c r="I103" s="54"/>
      <c r="J103" s="668"/>
      <c r="K103" s="668"/>
    </row>
    <row r="104" spans="1:11" s="50" customFormat="1">
      <c r="A104" s="663" t="s">
        <v>441</v>
      </c>
      <c r="B104" s="663"/>
      <c r="C104" s="52"/>
      <c r="D104" s="53"/>
      <c r="E104" s="54"/>
      <c r="F104" s="54"/>
      <c r="G104" s="54"/>
      <c r="H104" s="54"/>
      <c r="I104" s="54"/>
    </row>
    <row r="105" spans="1:11" s="50" customFormat="1">
      <c r="A105" s="53"/>
      <c r="B105" s="54"/>
      <c r="C105" s="52"/>
      <c r="D105" s="53"/>
      <c r="E105" s="54"/>
      <c r="F105" s="54"/>
      <c r="G105" s="54"/>
      <c r="H105" s="54"/>
      <c r="I105" s="54"/>
    </row>
    <row r="106" spans="1:11" s="50" customFormat="1">
      <c r="A106" s="663" t="s">
        <v>442</v>
      </c>
      <c r="B106" s="663"/>
      <c r="C106" s="52"/>
      <c r="D106" s="53"/>
      <c r="E106" s="54"/>
      <c r="F106" s="54"/>
      <c r="G106" s="54"/>
      <c r="H106" s="54"/>
      <c r="I106" s="54"/>
    </row>
    <row r="107" spans="1:11"/>
    <row r="108" spans="1:11"/>
    <row r="109" spans="1:11"/>
    <row r="110" spans="1:11"/>
    <row r="111" spans="1:11"/>
    <row r="112" spans="1: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sheetData>
  <sheetProtection algorithmName="SHA-512" hashValue="bFO+cYreXNP7liCKNMhevHz7rLO/AeLpwLsiP1/l5QtxgnNF4d3XKZM/v8xmM49Vm538UCMhPFhOxCwufXiyQQ==" saltValue="7dObsspePW6J9NQPUri7vA==" spinCount="100000" sheet="1" objects="1" scenarios="1"/>
  <mergeCells count="16">
    <mergeCell ref="A96:K97"/>
    <mergeCell ref="A101:K101"/>
    <mergeCell ref="J103:K103"/>
    <mergeCell ref="A104:B104"/>
    <mergeCell ref="A106:B106"/>
    <mergeCell ref="A5:B5"/>
    <mergeCell ref="C5:K5"/>
    <mergeCell ref="A6:K6"/>
    <mergeCell ref="A7:K7"/>
    <mergeCell ref="A94:K94"/>
    <mergeCell ref="A1:K1"/>
    <mergeCell ref="A2:K2"/>
    <mergeCell ref="A3:B3"/>
    <mergeCell ref="C3:K3"/>
    <mergeCell ref="A4:B4"/>
    <mergeCell ref="H4:K4"/>
  </mergeCells>
  <conditionalFormatting sqref="D92:D93 E89:E93 H89 G90:H93 I9:I88">
    <cfRule type="cellIs" dxfId="1041" priority="229" operator="equal">
      <formula>"NA"</formula>
    </cfRule>
    <cfRule type="cellIs" dxfId="1040" priority="230" operator="equal">
      <formula>"NA"</formula>
    </cfRule>
  </conditionalFormatting>
  <conditionalFormatting sqref="I9:I88">
    <cfRule type="cellIs" dxfId="1039" priority="227" operator="equal">
      <formula>"NA"</formula>
    </cfRule>
    <cfRule type="cellIs" dxfId="1038" priority="228" operator="equal">
      <formula>"NA"</formula>
    </cfRule>
  </conditionalFormatting>
  <conditionalFormatting sqref="I9:I88">
    <cfRule type="cellIs" dxfId="1037" priority="225" operator="equal">
      <formula>"NA"</formula>
    </cfRule>
    <cfRule type="cellIs" dxfId="1036" priority="226" operator="equal">
      <formula>"NA"</formula>
    </cfRule>
  </conditionalFormatting>
  <conditionalFormatting sqref="J9:J88">
    <cfRule type="cellIs" dxfId="1035" priority="223" operator="equal">
      <formula>"NA"</formula>
    </cfRule>
    <cfRule type="cellIs" dxfId="1034" priority="224" operator="equal">
      <formula>"NA"</formula>
    </cfRule>
  </conditionalFormatting>
  <conditionalFormatting sqref="J9:J88">
    <cfRule type="cellIs" dxfId="1033" priority="221" operator="equal">
      <formula>"NA"</formula>
    </cfRule>
    <cfRule type="cellIs" dxfId="1032" priority="222" operator="equal">
      <formula>"NA"</formula>
    </cfRule>
  </conditionalFormatting>
  <conditionalFormatting sqref="J9:J88">
    <cfRule type="cellIs" dxfId="1031" priority="219" operator="equal">
      <formula>"NA"</formula>
    </cfRule>
    <cfRule type="cellIs" dxfId="1030" priority="220" operator="equal">
      <formula>"NA"</formula>
    </cfRule>
  </conditionalFormatting>
  <conditionalFormatting sqref="I92:J93">
    <cfRule type="cellIs" dxfId="1029" priority="217" operator="equal">
      <formula>"NA"</formula>
    </cfRule>
    <cfRule type="cellIs" dxfId="1028" priority="218" operator="equal">
      <formula>"NA"</formula>
    </cfRule>
  </conditionalFormatting>
  <conditionalFormatting sqref="I92:J93">
    <cfRule type="cellIs" dxfId="1027" priority="215" operator="equal">
      <formula>"NA"</formula>
    </cfRule>
    <cfRule type="cellIs" dxfId="1026" priority="216" operator="equal">
      <formula>"NA"</formula>
    </cfRule>
  </conditionalFormatting>
  <conditionalFormatting sqref="I92:J93">
    <cfRule type="cellIs" dxfId="1025" priority="213" operator="equal">
      <formula>"NA"</formula>
    </cfRule>
    <cfRule type="cellIs" dxfId="1024" priority="214" operator="equal">
      <formula>"NA"</formula>
    </cfRule>
  </conditionalFormatting>
  <conditionalFormatting sqref="A92:A93 C92:C93 D89:D91">
    <cfRule type="cellIs" dxfId="1023" priority="205" operator="equal">
      <formula>"NA"</formula>
    </cfRule>
    <cfRule type="cellIs" dxfId="1022" priority="206" operator="equal">
      <formula>"NA"</formula>
    </cfRule>
  </conditionalFormatting>
  <conditionalFormatting sqref="A92:A93 C92:C93 D89:D91">
    <cfRule type="cellIs" dxfId="1021" priority="203" operator="equal">
      <formula>"NA"</formula>
    </cfRule>
    <cfRule type="cellIs" dxfId="1020" priority="204" operator="equal">
      <formula>"NA"</formula>
    </cfRule>
  </conditionalFormatting>
  <conditionalFormatting sqref="A92:A93 C92:C93 D89:D91">
    <cfRule type="cellIs" dxfId="1019" priority="201" operator="equal">
      <formula>"NA"</formula>
    </cfRule>
    <cfRule type="cellIs" dxfId="1018" priority="202" operator="equal">
      <formula>"NA"</formula>
    </cfRule>
  </conditionalFormatting>
  <conditionalFormatting sqref="I89:J91">
    <cfRule type="cellIs" dxfId="1017" priority="187" operator="equal">
      <formula>"NA"</formula>
    </cfRule>
    <cfRule type="cellIs" dxfId="1016" priority="188" operator="equal">
      <formula>"NA"</formula>
    </cfRule>
  </conditionalFormatting>
  <conditionalFormatting sqref="I89:J91">
    <cfRule type="cellIs" dxfId="1015" priority="185" operator="equal">
      <formula>"NA"</formula>
    </cfRule>
    <cfRule type="cellIs" dxfId="1014" priority="186" operator="equal">
      <formula>"NA"</formula>
    </cfRule>
  </conditionalFormatting>
  <conditionalFormatting sqref="I89:J91">
    <cfRule type="cellIs" dxfId="1013" priority="183" operator="equal">
      <formula>"NA"</formula>
    </cfRule>
    <cfRule type="cellIs" dxfId="1012" priority="184" operator="equal">
      <formula>"NA"</formula>
    </cfRule>
  </conditionalFormatting>
  <conditionalFormatting sqref="A89:C91">
    <cfRule type="cellIs" dxfId="1011" priority="181" operator="equal">
      <formula>"NA"</formula>
    </cfRule>
    <cfRule type="cellIs" dxfId="1010" priority="182" operator="equal">
      <formula>"NA"</formula>
    </cfRule>
  </conditionalFormatting>
  <conditionalFormatting sqref="A89:C91">
    <cfRule type="cellIs" dxfId="1009" priority="179" operator="equal">
      <formula>"NA"</formula>
    </cfRule>
    <cfRule type="cellIs" dxfId="1008" priority="180" operator="equal">
      <formula>"NA"</formula>
    </cfRule>
  </conditionalFormatting>
  <conditionalFormatting sqref="A89:C91">
    <cfRule type="cellIs" dxfId="1007" priority="177" operator="equal">
      <formula>"NA"</formula>
    </cfRule>
    <cfRule type="cellIs" dxfId="1006" priority="178" operator="equal">
      <formula>"NA"</formula>
    </cfRule>
  </conditionalFormatting>
  <conditionalFormatting sqref="B92:B93">
    <cfRule type="cellIs" dxfId="1005" priority="163" operator="equal">
      <formula>"NA"</formula>
    </cfRule>
    <cfRule type="cellIs" dxfId="1004" priority="164" operator="equal">
      <formula>"NA"</formula>
    </cfRule>
  </conditionalFormatting>
  <conditionalFormatting sqref="B92:B93">
    <cfRule type="cellIs" dxfId="1003" priority="161" operator="equal">
      <formula>"NA"</formula>
    </cfRule>
    <cfRule type="cellIs" dxfId="1002" priority="162" operator="equal">
      <formula>"NA"</formula>
    </cfRule>
  </conditionalFormatting>
  <conditionalFormatting sqref="B92:B93">
    <cfRule type="cellIs" dxfId="1001" priority="159" operator="equal">
      <formula>"NA"</formula>
    </cfRule>
    <cfRule type="cellIs" dxfId="1000" priority="160" operator="equal">
      <formula>"NA"</formula>
    </cfRule>
  </conditionalFormatting>
  <conditionalFormatting sqref="F89:F93">
    <cfRule type="cellIs" dxfId="999" priority="139" operator="equal">
      <formula>"NA"</formula>
    </cfRule>
    <cfRule type="cellIs" dxfId="998" priority="140" operator="equal">
      <formula>"NA"</formula>
    </cfRule>
  </conditionalFormatting>
  <conditionalFormatting sqref="G89">
    <cfRule type="cellIs" dxfId="997" priority="137" operator="equal">
      <formula>"NA"</formula>
    </cfRule>
    <cfRule type="cellIs" dxfId="996" priority="138" operator="equal">
      <formula>"NA"</formula>
    </cfRule>
  </conditionalFormatting>
  <conditionalFormatting sqref="K8">
    <cfRule type="cellIs" dxfId="995" priority="135" operator="equal">
      <formula>"NA"</formula>
    </cfRule>
    <cfRule type="cellIs" dxfId="994" priority="136" operator="equal">
      <formula>"NA"</formula>
    </cfRule>
  </conditionalFormatting>
  <conditionalFormatting sqref="A8:J8">
    <cfRule type="cellIs" dxfId="993" priority="133" operator="equal">
      <formula>"NA"</formula>
    </cfRule>
    <cfRule type="cellIs" dxfId="992" priority="134" operator="equal">
      <formula>"NA"</formula>
    </cfRule>
  </conditionalFormatting>
  <dataValidations count="2">
    <dataValidation type="decimal" operator="greaterThan" allowBlank="1" showInputMessage="1" showErrorMessage="1" error="Please do not enter text" sqref="I94:J94 I9:J88">
      <formula1>-1</formula1>
    </dataValidation>
    <dataValidation operator="greaterThan" allowBlank="1" showInputMessage="1" showErrorMessage="1" error="Please do not enter text" sqref="I92:J9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Instruction Sheet</vt:lpstr>
      <vt:lpstr>General Information</vt:lpstr>
      <vt:lpstr>Form-1</vt:lpstr>
      <vt:lpstr>Form Sk2</vt:lpstr>
      <vt:lpstr>NF-Power Mix Norm</vt:lpstr>
      <vt:lpstr>Summary Sheet</vt:lpstr>
      <vt:lpstr>NF4-Others</vt:lpstr>
      <vt:lpstr>Baseline Normalization</vt:lpstr>
      <vt:lpstr>Coach Productions</vt:lpstr>
      <vt:lpstr>Locomotive Productions</vt:lpstr>
      <vt:lpstr>Wheel and Axle Productions</vt:lpstr>
      <vt:lpstr>NF-Product Mix</vt:lpstr>
      <vt:lpstr>Intermediary Products Norm</vt:lpstr>
      <vt:lpstr>Annex Project Activity List</vt:lpstr>
      <vt:lpstr>Annex Addl Equp List</vt:lpstr>
      <vt:lpstr>NF-Start-Stop</vt:lpstr>
      <vt:lpstr>'Form Sk2'!Print_Area</vt:lpstr>
      <vt:lpstr>'Form-1'!Print_Area</vt:lpstr>
      <vt:lpstr>'Instruction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Bibek Ranjan Patnaik</dc:creator>
  <cp:lastModifiedBy>HP</cp:lastModifiedBy>
  <cp:lastPrinted>2019-09-26T07:10:01Z</cp:lastPrinted>
  <dcterms:created xsi:type="dcterms:W3CDTF">2017-08-11T05:06:49Z</dcterms:created>
  <dcterms:modified xsi:type="dcterms:W3CDTF">2020-05-11T19:42:42Z</dcterms:modified>
</cp:coreProperties>
</file>